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lzim.n.sylejmani\Desktop\Buxheti 2026-2028\Prej Emajlit 15.06.2025\"/>
    </mc:Choice>
  </mc:AlternateContent>
  <bookViews>
    <workbookView xWindow="0" yWindow="0" windowWidth="23955" windowHeight="6960"/>
  </bookViews>
  <sheets>
    <sheet name="P. Kapitale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80" i="1"/>
  <c r="D83" i="1"/>
  <c r="D145" i="1"/>
  <c r="D138" i="1"/>
  <c r="D63" i="1" l="1"/>
  <c r="D65" i="1"/>
  <c r="D109" i="1" l="1"/>
  <c r="D92" i="1" l="1"/>
  <c r="E92" i="1"/>
  <c r="E157" i="1" l="1"/>
  <c r="F157" i="1"/>
  <c r="D157" i="1"/>
  <c r="E161" i="1" l="1"/>
  <c r="F161" i="1"/>
  <c r="D161" i="1"/>
  <c r="F92" i="1" l="1"/>
  <c r="E71" i="1" l="1"/>
  <c r="F71" i="1"/>
  <c r="D71" i="1"/>
  <c r="E66" i="1" l="1"/>
  <c r="F66" i="1"/>
  <c r="D66" i="1"/>
  <c r="F143" i="1" l="1"/>
  <c r="E143" i="1"/>
  <c r="D143" i="1"/>
  <c r="D106" i="1"/>
  <c r="F87" i="1"/>
  <c r="E87" i="1"/>
  <c r="D87" i="1"/>
  <c r="F77" i="1"/>
  <c r="E77" i="1"/>
  <c r="D77" i="1"/>
  <c r="F106" i="1" l="1"/>
  <c r="E106" i="1"/>
  <c r="F114" i="1" l="1"/>
  <c r="F6" i="1" s="1"/>
  <c r="E114" i="1"/>
  <c r="E6" i="1" s="1"/>
  <c r="D114" i="1"/>
  <c r="D6" i="1" s="1"/>
</calcChain>
</file>

<file path=xl/sharedStrings.xml><?xml version="1.0" encoding="utf-8"?>
<sst xmlns="http://schemas.openxmlformats.org/spreadsheetml/2006/main" count="191" uniqueCount="165">
  <si>
    <t xml:space="preserve">EMERTIMI I PROJEKTEVE  </t>
  </si>
  <si>
    <t xml:space="preserve">KODI I PROJEKTEVE EKZISTUESE DHE PROJEKTET E REJA </t>
  </si>
  <si>
    <t>KK - PRIZREN</t>
  </si>
  <si>
    <t>TOTALI I PROJEKTEVE KAPITALE  - PRIZREN</t>
  </si>
  <si>
    <t xml:space="preserve">Totali I Zjarrefikesve </t>
  </si>
  <si>
    <t xml:space="preserve">TURIZMI </t>
  </si>
  <si>
    <t xml:space="preserve">BUJQESIA </t>
  </si>
  <si>
    <t xml:space="preserve">SHENDETESIA </t>
  </si>
  <si>
    <t xml:space="preserve">SHERBIMET SOCIALE </t>
  </si>
  <si>
    <t xml:space="preserve">Totali Sherbimet sociale </t>
  </si>
  <si>
    <t xml:space="preserve">ARSIMI </t>
  </si>
  <si>
    <t xml:space="preserve">KULTURA </t>
  </si>
  <si>
    <t>Totali i Kultures</t>
  </si>
  <si>
    <t>Totali i Arsimit</t>
  </si>
  <si>
    <t>Totali i Shendetesise :</t>
  </si>
  <si>
    <t xml:space="preserve">Totali i Bujqesise </t>
  </si>
  <si>
    <t>Totali i Turizmit</t>
  </si>
  <si>
    <t xml:space="preserve">Totali i Administrates </t>
  </si>
  <si>
    <t>TOTALI  SHERBIMET PUBLIKE  - PRIZREN</t>
  </si>
  <si>
    <t xml:space="preserve">        180 SHERB.PUBLI.MBROJT.CIVIL.EMER</t>
  </si>
  <si>
    <t>ADMINISTRATA</t>
  </si>
  <si>
    <t>Vendosja dhe mirëmbajtja e kamerave të sigurisë në Komunën e Prizrenit</t>
  </si>
  <si>
    <t>Ndërtimet e mureve mbrojtëse nga rrëshqitjet e dheut</t>
  </si>
  <si>
    <t>Projekt i ri</t>
  </si>
  <si>
    <t>Ndërtimi i Aneksit te Shtëpia Rezidenciale ( salla për rekreacione fizike-sportive)</t>
  </si>
  <si>
    <t>Shenjëzimi horizontal, vertikal dhe sinjalizues në qytet dhe fshatra të Komunës së Prizrenit ( aty ky paraqitet nevoja per intervenim)</t>
  </si>
  <si>
    <t>Paisje stomatologjike</t>
  </si>
  <si>
    <t>Paisje Laboratorike</t>
  </si>
  <si>
    <t>Paisje jomedicionale</t>
  </si>
  <si>
    <t>Autoambulanca</t>
  </si>
  <si>
    <t>Ndertimi i QMF-së në lagjen e Trimave (Tusuz)</t>
  </si>
  <si>
    <t>Instalimi dhe montimi i ngrohjes qendrore dhe klimatizimi efiçient në objketet shëndetësore</t>
  </si>
  <si>
    <t>FINANCA</t>
  </si>
  <si>
    <t>Total Financa</t>
  </si>
  <si>
    <t>Hapja e rrugës pyjore Udha e staneve në Vërmicë</t>
  </si>
  <si>
    <t>Rehabilitimi dhe revitalizimi i hapsirave publike në zonen e parë të mbrojtur në  pjesen e vjeter të qytetit, restaurimi shesheve dhe objekteve</t>
  </si>
  <si>
    <t xml:space="preserve">Ndërtimi I shtratit të Lumbardhit nga Ura afër kampusit universitar në vazhdim të rrjedhës </t>
  </si>
  <si>
    <t>SHUMA E PARASHIKUAR 2027</t>
  </si>
  <si>
    <t xml:space="preserve">Rregullimi i infrastrukturës për ndertesën e QPS 2  </t>
  </si>
  <si>
    <t xml:space="preserve">Blerja e veturave per nevojat e Komunes se Prizrenit </t>
  </si>
  <si>
    <t>Ndërtimi i infrastrukturës (rrugët dhe ambijent) turizmit kulturor - Leskovec</t>
  </si>
  <si>
    <t>Ndërtimi I infrastrukturës (rrugët,ujë,kanalizim) Kisha e Shën Pjetrit-Kabashë në Korishë dhe Gurri I Kallugjerit Jeshkovë -Billushe</t>
  </si>
  <si>
    <t>Ndertimi I infrastruktures (rruget, kanalizim, ambijet) rruget malore ne rajonin e Sharrit (Zhupa), Zhur, Verrinit, Has dhe Kabashe Korishe</t>
  </si>
  <si>
    <t>Rregullimi infrastruktures te ujevarja e Donje Lubinjes</t>
  </si>
  <si>
    <t>Ndertimi i infrastrukturës (rrugët dhe ambijent) turizmi malor dhe rural - Vlashnje dhe Muradem</t>
  </si>
  <si>
    <t>Ndertimi I infrastruktures ne Parkun Ekonomik Lubizhde</t>
  </si>
  <si>
    <t xml:space="preserve">Shtigjet per biciklistat  </t>
  </si>
  <si>
    <t>Ndertimi i infrastrukturës (rrugët dhe ambijent) turizmi malor dhe rural - Nashec, Jabllanicë, Vërmicë</t>
  </si>
  <si>
    <t>Rehabilitimi I rrugeve fushore (kontrat korniz 3 vjeqare)</t>
  </si>
  <si>
    <t xml:space="preserve">Ndërtimi Strehimorës për trajtimin e qenve endacak </t>
  </si>
  <si>
    <t>Renovimi i teresishem i obj.shk. "Mati Logoreci" Prizren</t>
  </si>
  <si>
    <t>Digjitalizimi i sistemit te institucioneve arsimore ne shkollat; Emin Duraku, Mati Logoreci, Leke Dukagjini, Abdyl Frasheri, Hysen Rexhepi, Gani Saramati, Ibrahim Fehmiu, Fadil Hisari,</t>
  </si>
  <si>
    <t>Paisje mjekësore</t>
  </si>
  <si>
    <t>Ndërtimi i AMF-së në fshatin Vlashnje</t>
  </si>
  <si>
    <t>Blerja e Autoveturave për nevojat e KPSH</t>
  </si>
  <si>
    <t>Ndërtimi i QMF-së në fshatin Piranë</t>
  </si>
  <si>
    <t>Ndërtimi i AMF-së në fshatin Randobravë</t>
  </si>
  <si>
    <t>Blerja e paisje për brigadën e zjarrfikësve (Gjenerator, motorrsharr, kompresor, Shkalle etj)</t>
  </si>
  <si>
    <t>Bashkfinancim me donaator</t>
  </si>
  <si>
    <t>Rehabilitimi i kanalizimit dhe ujësjellesit në pjesët kryesore të Qytetit,Shadervan,Ortokoll,Bajram Curr, Arbane, etj</t>
  </si>
  <si>
    <t>Ndertimi me asfallt I rruges dhe murit mbrojtes ne Manastirice</t>
  </si>
  <si>
    <t>Ndertimi i infrastruktures ne Grazhdanik, rruget dhe kanalizimi- Projekt dyvjeqar</t>
  </si>
  <si>
    <t>Ndertimi i infrastrukturës në Jabllanicë, rrugët dhe kanalizimi - Projekt dyvjeqar</t>
  </si>
  <si>
    <t>Ndertimi I rruges Medvec -Smaç</t>
  </si>
  <si>
    <t>Ndertimi I Infrastruktures ne fshatin Kobaje,rruge dhe kanalizim</t>
  </si>
  <si>
    <t>Ndërtimi i Infrastrukturës në Gjonaj</t>
  </si>
  <si>
    <t>Asfaltimi I rrugës në Kobajin e Vjetër</t>
  </si>
  <si>
    <t>Ndërtimi I infrastrukturës në Hoçë e Qytetit, rrugë dhe kanalizim</t>
  </si>
  <si>
    <t xml:space="preserve">Ndërtimi i rrugëve dhe kanalizimit në fshatin Poslisht </t>
  </si>
  <si>
    <t>Rehabilitimi dhe ndertimi i rrugeve me kubeza ,trotuareve dhe shesheve ne Ortokoll, Bajram Curr, Arbana, Jeta e re, Tabakhane,Bazhdarhane,në fshatra etj</t>
  </si>
  <si>
    <t>Ndërtimi i rrugës tranzitore-Kryqëzimi me autostradën në Prizren (Projekt dy vjeçar)</t>
  </si>
  <si>
    <t>Ndërtimi I rrugës Billushë deri te aksi rrugore Zhur-Dragash</t>
  </si>
  <si>
    <t>Ndërtimi I trotuarit në Vlashnje</t>
  </si>
  <si>
    <t>Ndërtimi i infrastrukturës (rrugë kanalizim,ujësjellës) në Tusus</t>
  </si>
  <si>
    <t>Ndërtimi I kanalizimit të hapur ,mureve mbrojtës dhe rregullimi I rrugicave në fshatin Krushë e Vogël</t>
  </si>
  <si>
    <t>Ndërtimi I infrastruktrurës në Malësi të re,rrugët dhe kanalizimi</t>
  </si>
  <si>
    <t>Ndërtimi I kanalizimit në Velezhë</t>
  </si>
  <si>
    <t>Ndërtimi I infrastrukturës Planejë-Gorozhup,Ndërtimi I rrugës në lagjën "Stajku"</t>
  </si>
  <si>
    <t xml:space="preserve">Rehabilitimi i rrjetit të ujësjellësit në rrugën Nënë Tereza në Prizren  - Projekt dy vjeçar  </t>
  </si>
  <si>
    <t>Rehabilitimi I rrjetit të ujësjellesit dhe vendosja e ujëmatesve jashtë pronës private në fshatin Zhur</t>
  </si>
  <si>
    <t>Rehabilitimi I rrjeti të ujësjellesit në rrugën "Edit Durham"</t>
  </si>
  <si>
    <t>Instalimi dhe riparimi i ndriçimit publik në  Ortokoll,Bajram Curr, Tusus, Arbanë,Jeta e re", Piranë, Zhur, Gjonaj ,Hoqë e qytetit etj</t>
  </si>
  <si>
    <t xml:space="preserve">Ndërtimi i infrastukturës në Romajë, rrugë dhe ndriqim publikë </t>
  </si>
  <si>
    <t>Asfaltimi I rrugës Lybiqevë-Jeshkovë</t>
  </si>
  <si>
    <t>Ndertimi i rrugës Serbic e Poshtme - Zojz</t>
  </si>
  <si>
    <t>Ndertimi I rrugeve lokale ne fshatin Korishe</t>
  </si>
  <si>
    <t>Ndertimi I rruges alternative Skorobishte-Lubizhde-Projekt tre vjeqar</t>
  </si>
  <si>
    <t>Ndërtimi I infrastrukturës në Landovicë</t>
  </si>
  <si>
    <t>Ndërtimi me kallderm I rrugës në Jeshkovë-projekt dyvjeqar</t>
  </si>
  <si>
    <t>Ndërtimi I infrastrukturës në Vërmicë</t>
  </si>
  <si>
    <t>Ndërtimi I ures në Zojz</t>
  </si>
  <si>
    <t>Rregullimi I rrugeve dhe  trotuareve në lagjën " 2 Korriku"</t>
  </si>
  <si>
    <t>Ndërtimi I rrugëve, kanalizimit dhe ndriqimit publik në Krajk</t>
  </si>
  <si>
    <t>Ndërtimi I Infrastrukturës në Tupec</t>
  </si>
  <si>
    <t>Ndërtimi I infrastrukturës në Lagjën "Bajram Curri"</t>
  </si>
  <si>
    <t>Ndërtimi I infrastrukturës në Lagjën "Arbana"</t>
  </si>
  <si>
    <t>Ndërtimi I rrugës Shpenadi-Lubizhdë</t>
  </si>
  <si>
    <t>Ndërtimi I infrastrukturës në Lagjën "Jeta e re"</t>
  </si>
  <si>
    <t>Ndërtimi, kanalizimi, dhe asfaltimi në rrugën Operacioni "Shigjeta'</t>
  </si>
  <si>
    <t>Ndërtimi i infrastrukturës së stacionit të Autobusave dhe renovimi i objektit te këtij stacioni</t>
  </si>
  <si>
    <t>Ndertimi i objektit te Komunes dhe ndertimi i parkingjeve te "Shtepia e Bardhe"</t>
  </si>
  <si>
    <t>Ndërtimi i infrastrukturës (rrugë,kanalizim,ujësjelles) në fshatrat e Zhupës-faze dytë</t>
  </si>
  <si>
    <t>Ndërtimi i rrugës Qafa e Kushninit-Stanet e Struzhës-faza e dytë</t>
  </si>
  <si>
    <t>Ndërtimi i tregut të gjelbert dhe parkingut nëntoksor te gjimnazi</t>
  </si>
  <si>
    <t>Ndërtimi i projekteve infrastrukturore në lagjet Tabkahane, Bazhderhane, Ortokoll,Bajram Curri etj</t>
  </si>
  <si>
    <t>Rregullimi i përrockes në fshatin Randobravë</t>
  </si>
  <si>
    <t>Ndërtimi I rrugëve dhe kanalizimit dhe rrugeve në fshatin Vlashnje</t>
  </si>
  <si>
    <t>Ndërtimi I kanalizimit në Petrovë</t>
  </si>
  <si>
    <t>Projekte ambientale në qytet , në lagjen Ortokoll, Kurilla,Tabakhane, Shadervan, Bajram Curr, Jeta e re etj</t>
  </si>
  <si>
    <t>Rehabilitimi dhe ndërtimi i rrugeve me asfalt në Ortokoll, Tusus, Arbanë, Bajram Curri,"11 marsi", "2 korriku",në fshatra etj</t>
  </si>
  <si>
    <t>Rregullimi i mureve mbrojtëse  ne Komunën e Prizrenit, Landovicë, Randobravë, Fshatrat e Zhupës, Has, Vërri e tjera</t>
  </si>
  <si>
    <t>Ndërtimi I mureve mbrojtëse në fshatra Drajqin, Gornje Sello, Mushnikovë</t>
  </si>
  <si>
    <t>Shtimi i kapacitetit të ujit të pijës në lagjen"Kurilla", Bazhdarhane, "Jeta e re", "Nënkalaja" Tabakhane dhe lokacione tjera ne qytet e fshatra</t>
  </si>
  <si>
    <t>Rregullimi i ambientit te oborreve ne shkollat e Prizrenit</t>
  </si>
  <si>
    <t>vazhdim</t>
  </si>
  <si>
    <t>Ndertimi i aneksit te shkolles "Besim Ndrecaj" Lutogllave</t>
  </si>
  <si>
    <t>Ndërtimi i qerdhes ne Lagjen Tusus Prizren</t>
  </si>
  <si>
    <t>Ndërtimi i qerdhes ne Fshatin Zhur - Prizren</t>
  </si>
  <si>
    <t>Ndërtimi i qerdhes ne Lagjen Arbana Prizren</t>
  </si>
  <si>
    <t>Renovimi i objektit shkollor SHMU "Hysen Rexhepi"</t>
  </si>
  <si>
    <t>Renovimi i objektit shkollor ne Fshatin Gjonaj (objekti i vjeter)</t>
  </si>
  <si>
    <t>Ndertimi i Salles se Edukates Fizike ne SHFNU "Zef Lush Marku" Velezhë</t>
  </si>
  <si>
    <t>Ndrrimi i kalldajave te ngrohjes qendrore, ne shkollat; SHFMU"Motrat Qiriazi" lagj.Kurile Prizren, "Luigj Gurakuqi" Nashec dhe "Brigada 125" Medvec</t>
  </si>
  <si>
    <t>Ndertimi i SEF Gani Saramati</t>
  </si>
  <si>
    <t>Ndertimi i aneksit te shkolles "Fatmir Berisha" Prizren</t>
  </si>
  <si>
    <t>Ndertimi i depose per lende djegese per ngrohje ne SHFMU "Leke Dukagjini" Prizren dhe "Mushnikova" Mushnikovë</t>
  </si>
  <si>
    <t>Renovimi i teresishem i objektit shkollor "Deshmoret e Zhurit" Zhur</t>
  </si>
  <si>
    <t>Renovimi i teresishem i objektit shkollor ne Gorozhup</t>
  </si>
  <si>
    <t>Ndërrimi i kalldajave te ngrohjes qendrore, ne shkollat; SHFMU"Gerncare" Gerncare, "Haziz Tola", "Sinan Thaqi" Zojz</t>
  </si>
  <si>
    <t>Ndërtimi i sallës së edukatës fizike në shkollën "Mithat Frasheri" në Krajk</t>
  </si>
  <si>
    <t>Ndërtimi i sallës së edukatës fizike në shkollën "Dy Deshmoret" në Piranë</t>
  </si>
  <si>
    <t>Ndrimi i dyerve dhe dritareve te SHFMU"Emin Duraku" Prizren</t>
  </si>
  <si>
    <t>Renovimi i kulmit te objektit shkollor "Luigj Gurakuqi" Nashec</t>
  </si>
  <si>
    <t>Renovimi i kulmit te objektit shkollor "17 Shkurt" Atmaxhë</t>
  </si>
  <si>
    <t>Renovimi i nyjeve sanitare ne objektet shkollore: Nashec dhe Jabllanice</t>
  </si>
  <si>
    <t>Ndërtimi i trafos per objektin shkollor ne Lagjen Dardania 2 Prizren</t>
  </si>
  <si>
    <t>Renovimi i teresishem i obj.shk. "Motrat Qiriazi" Prizren</t>
  </si>
  <si>
    <t>Renovimi i objektit te SHF"Lekë Dukagjini" Prizren (ndërrimi i dyshemeve te korridoreve, ndertimi i platformave ngritese neper shkallet e objektit dhe punimi i shkalleve emergjente)</t>
  </si>
  <si>
    <t>Renovimi i teresishem i objektit shkollor "Izvor" Lubinje e Eperme</t>
  </si>
  <si>
    <t>Ndërtimi dhe renovimi i objekteve te K.K Prizren</t>
  </si>
  <si>
    <t>Blerja e 2 kalldajve me pelet per objektin e Administrates KK Prizren</t>
  </si>
  <si>
    <t>Automjet për Brigadën e zjarrfikësve</t>
  </si>
  <si>
    <t xml:space="preserve">Ndërtimi i objekteve Kulturore, Rinore dhe Sportive në qytet dhe fshatra </t>
  </si>
  <si>
    <t>Ndertimi i sallës Multifunksionale</t>
  </si>
  <si>
    <t xml:space="preserve">Ndertimi i stadiumit Kabash-Has, në bashkfinancim me FFK dhe MKRS </t>
  </si>
  <si>
    <t xml:space="preserve">Ndertimi i Qendres Kulturore Turke </t>
  </si>
  <si>
    <t>Restaurimi i Kullës ne Gjonaj (Komuna dhe QRTK)</t>
  </si>
  <si>
    <t>Ndërtimi i tribunave të Stadiumit në fshatin Gjonaj</t>
  </si>
  <si>
    <t>Ndërtimi i Shtatores së Adem Jashari</t>
  </si>
  <si>
    <t>Ndërtimi i fushës sportive te katër kullat</t>
  </si>
  <si>
    <t>Ndërtimi i parqeve rekreative (Ortakoll, Tusuz, Bajram Curri, Dardani, Gjonaj, Zhur, Qendër Sportive "Sezai Surroi" e tj.)</t>
  </si>
  <si>
    <t>Blerja e trafos ne qendren sportive "Sezai Surroi"</t>
  </si>
  <si>
    <t>Vendosja e tribunave teleskopike në Qendrën Sportive "Sezai Surroi"</t>
  </si>
  <si>
    <t>Blerja e gjeneratorit për nevoja të Qendrës Sportive "Sezai Surroi"</t>
  </si>
  <si>
    <t>Ndërtimi i QPS3</t>
  </si>
  <si>
    <t>Regullimi I verandës dhe oborrit në Shtepin rezidenciael</t>
  </si>
  <si>
    <t>Ndërtimi i QMF -së në Lagjen Bajram Curri</t>
  </si>
  <si>
    <t>80.000.00</t>
  </si>
  <si>
    <t>KËRKESAT E PRANUARA PËR PROJEKTET KAPITALE SIPAS DREJTORIVE  PER VITIN   2026-2028</t>
  </si>
  <si>
    <t>SHUMA E PLANIFIKUAR 2026</t>
  </si>
  <si>
    <t>SHUMA E PARASHIKUAR 2028</t>
  </si>
  <si>
    <t>ZJARRFIKESIT - EMERGJANCA</t>
  </si>
  <si>
    <t>Rehabilitimi kanaleve ujitese dhe kullimi I tokave bujqesore</t>
  </si>
  <si>
    <t>Ndertimi i banesave sociale ne Lagjen Petrove - Prizren</t>
  </si>
  <si>
    <t>Ndërtimi i shtëpisë emergjente për mbrojtjen e fëmijeve Nashec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</si>
</sst>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\ * #,##0.00_);_([$€-2]\ * \(#,##0.00\);_([$€-2]\ * &quot;-&quot;??_);_(@_)"/>
    <numFmt numFmtId="165" formatCode="0;[Red]0"/>
    <numFmt numFmtId="166" formatCode="#,##0.00\ [$€-40B]"/>
    <numFmt numFmtId="167" formatCode="_([$€-2]\ * #,##0_);_([$€-2]\ * \(#,##0\);_([$€-2]\ 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color theme="3" tint="-0.249977111117893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Times New Roman"/>
      <family val="1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0"/>
      <color theme="3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0" fillId="6" borderId="14" applyNumberFormat="0" applyAlignment="0" applyProtection="0"/>
    <xf numFmtId="0" fontId="22" fillId="8" borderId="16" applyNumberFormat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6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/>
    <xf numFmtId="0" fontId="10" fillId="4" borderId="4" xfId="0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43" fontId="15" fillId="4" borderId="9" xfId="1" applyFont="1" applyFill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center" vertical="center" wrapText="1"/>
    </xf>
    <xf numFmtId="164" fontId="10" fillId="4" borderId="8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0" fillId="4" borderId="1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43" fontId="15" fillId="4" borderId="13" xfId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164" fontId="17" fillId="5" borderId="5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left" vertical="center" wrapText="1"/>
    </xf>
    <xf numFmtId="43" fontId="2" fillId="4" borderId="4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7" borderId="0" xfId="0" applyFont="1" applyFill="1"/>
    <xf numFmtId="0" fontId="10" fillId="4" borderId="6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 vertical="center" wrapText="1"/>
    </xf>
    <xf numFmtId="4" fontId="13" fillId="4" borderId="8" xfId="0" applyNumberFormat="1" applyFont="1" applyFill="1" applyBorder="1" applyAlignment="1">
      <alignment horizontal="center" vertical="center" wrapText="1"/>
    </xf>
    <xf numFmtId="4" fontId="24" fillId="4" borderId="4" xfId="3" applyNumberFormat="1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9" fillId="0" borderId="0" xfId="0" applyNumberFormat="1" applyFont="1"/>
    <xf numFmtId="4" fontId="5" fillId="0" borderId="4" xfId="0" applyNumberFormat="1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24" fillId="4" borderId="4" xfId="0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1" fontId="0" fillId="7" borderId="4" xfId="0" applyNumberFormat="1" applyFont="1" applyFill="1" applyBorder="1" applyAlignment="1">
      <alignment horizontal="center" vertical="center" wrapText="1"/>
    </xf>
    <xf numFmtId="164" fontId="28" fillId="7" borderId="4" xfId="0" applyNumberFormat="1" applyFont="1" applyFill="1" applyBorder="1" applyAlignment="1">
      <alignment vertical="top"/>
    </xf>
    <xf numFmtId="164" fontId="21" fillId="7" borderId="4" xfId="1" applyNumberFormat="1" applyFont="1" applyFill="1" applyBorder="1" applyAlignment="1">
      <alignment horizontal="right" vertical="center"/>
    </xf>
    <xf numFmtId="0" fontId="0" fillId="7" borderId="4" xfId="0" applyFont="1" applyFill="1" applyBorder="1" applyAlignment="1">
      <alignment horizontal="center" vertical="center" wrapText="1"/>
    </xf>
    <xf numFmtId="164" fontId="0" fillId="7" borderId="4" xfId="0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wrapText="1"/>
    </xf>
    <xf numFmtId="0" fontId="21" fillId="7" borderId="4" xfId="0" applyFont="1" applyFill="1" applyBorder="1"/>
    <xf numFmtId="0" fontId="0" fillId="7" borderId="4" xfId="0" applyFont="1" applyFill="1" applyBorder="1" applyAlignment="1">
      <alignment wrapText="1"/>
    </xf>
    <xf numFmtId="1" fontId="0" fillId="7" borderId="4" xfId="0" applyNumberFormat="1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center"/>
    </xf>
    <xf numFmtId="1" fontId="0" fillId="7" borderId="4" xfId="0" applyNumberFormat="1" applyFont="1" applyFill="1" applyBorder="1" applyAlignment="1">
      <alignment horizontal="center"/>
    </xf>
    <xf numFmtId="0" fontId="0" fillId="7" borderId="4" xfId="0" applyFont="1" applyFill="1" applyBorder="1"/>
    <xf numFmtId="164" fontId="0" fillId="7" borderId="4" xfId="0" applyNumberFormat="1" applyFont="1" applyFill="1" applyBorder="1"/>
    <xf numFmtId="165" fontId="21" fillId="7" borderId="4" xfId="0" applyNumberFormat="1" applyFont="1" applyFill="1" applyBorder="1" applyAlignment="1">
      <alignment horizontal="center" wrapText="1"/>
    </xf>
    <xf numFmtId="1" fontId="28" fillId="7" borderId="4" xfId="0" applyNumberFormat="1" applyFont="1" applyFill="1" applyBorder="1" applyAlignment="1">
      <alignment horizontal="center" vertical="center"/>
    </xf>
    <xf numFmtId="1" fontId="21" fillId="7" borderId="4" xfId="0" applyNumberFormat="1" applyFont="1" applyFill="1" applyBorder="1" applyAlignment="1">
      <alignment horizontal="center" wrapText="1"/>
    </xf>
    <xf numFmtId="164" fontId="0" fillId="7" borderId="4" xfId="0" applyNumberFormat="1" applyFont="1" applyFill="1" applyBorder="1" applyAlignment="1">
      <alignment horizontal="center" vertical="center"/>
    </xf>
    <xf numFmtId="164" fontId="21" fillId="7" borderId="4" xfId="0" applyNumberFormat="1" applyFont="1" applyFill="1" applyBorder="1" applyAlignment="1">
      <alignment horizontal="center" vertical="center"/>
    </xf>
    <xf numFmtId="164" fontId="0" fillId="7" borderId="4" xfId="0" applyNumberFormat="1" applyFont="1" applyFill="1" applyBorder="1" applyAlignment="1">
      <alignment horizontal="right" vertical="center"/>
    </xf>
    <xf numFmtId="164" fontId="0" fillId="7" borderId="4" xfId="0" applyNumberFormat="1" applyFont="1" applyFill="1" applyBorder="1" applyAlignment="1">
      <alignment horizontal="center"/>
    </xf>
    <xf numFmtId="164" fontId="0" fillId="7" borderId="4" xfId="1" applyNumberFormat="1" applyFont="1" applyFill="1" applyBorder="1" applyAlignment="1">
      <alignment horizontal="center"/>
    </xf>
    <xf numFmtId="166" fontId="21" fillId="7" borderId="4" xfId="0" applyNumberFormat="1" applyFont="1" applyFill="1" applyBorder="1" applyAlignment="1">
      <alignment horizontal="center" vertical="center"/>
    </xf>
    <xf numFmtId="1" fontId="28" fillId="7" borderId="4" xfId="0" applyNumberFormat="1" applyFont="1" applyFill="1" applyBorder="1" applyAlignment="1">
      <alignment horizontal="center" vertical="top"/>
    </xf>
    <xf numFmtId="164" fontId="21" fillId="7" borderId="4" xfId="0" applyNumberFormat="1" applyFont="1" applyFill="1" applyBorder="1"/>
    <xf numFmtId="0" fontId="21" fillId="7" borderId="4" xfId="0" applyFont="1" applyFill="1" applyBorder="1" applyAlignment="1">
      <alignment horizontal="center" vertical="center" wrapText="1"/>
    </xf>
    <xf numFmtId="167" fontId="0" fillId="7" borderId="4" xfId="0" applyNumberFormat="1" applyFont="1" applyFill="1" applyBorder="1" applyAlignment="1">
      <alignment horizontal="center" vertical="center" wrapText="1"/>
    </xf>
    <xf numFmtId="0" fontId="29" fillId="7" borderId="14" xfId="2" applyFont="1" applyFill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29" fillId="7" borderId="17" xfId="2" applyFont="1" applyFill="1" applyBorder="1" applyAlignment="1">
      <alignment horizontal="center" vertical="center" wrapText="1"/>
    </xf>
    <xf numFmtId="164" fontId="0" fillId="7" borderId="15" xfId="0" applyNumberFormat="1" applyFont="1" applyFill="1" applyBorder="1" applyAlignment="1">
      <alignment horizontal="center" vertical="center" wrapText="1"/>
    </xf>
    <xf numFmtId="0" fontId="29" fillId="7" borderId="4" xfId="2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/>
    </xf>
    <xf numFmtId="164" fontId="0" fillId="7" borderId="5" xfId="0" applyNumberFormat="1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wrapText="1"/>
    </xf>
    <xf numFmtId="0" fontId="27" fillId="7" borderId="4" xfId="1" applyNumberFormat="1" applyFont="1" applyFill="1" applyBorder="1" applyAlignment="1">
      <alignment horizontal="center" vertical="center" wrapText="1"/>
    </xf>
    <xf numFmtId="164" fontId="0" fillId="7" borderId="4" xfId="4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0" fontId="25" fillId="2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31" fillId="4" borderId="4" xfId="0" applyNumberFormat="1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wrapText="1"/>
    </xf>
  </cellXfs>
  <cellStyles count="5">
    <cellStyle name="Check Cell" xfId="3" builtinId="23"/>
    <cellStyle name="Comma" xfId="1" builtinId="3"/>
    <cellStyle name="Currency" xfId="4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0"/>
  <sheetViews>
    <sheetView tabSelected="1" topLeftCell="A142" workbookViewId="0">
      <selection activeCell="B144" sqref="B144"/>
    </sheetView>
  </sheetViews>
  <sheetFormatPr defaultColWidth="9.140625" defaultRowHeight="12.75" x14ac:dyDescent="0.2"/>
  <cols>
    <col min="1" max="1" width="4.140625" style="1" customWidth="1"/>
    <col min="2" max="2" width="37.7109375" style="2" customWidth="1"/>
    <col min="3" max="3" width="11.7109375" style="2" customWidth="1"/>
    <col min="4" max="6" width="14.7109375" style="4" customWidth="1"/>
    <col min="7" max="7" width="19.85546875" style="3" customWidth="1"/>
    <col min="8" max="8" width="12.7109375" style="3" customWidth="1"/>
    <col min="9" max="16384" width="9.140625" style="3"/>
  </cols>
  <sheetData>
    <row r="3" spans="1:9" ht="55.5" customHeight="1" thickBot="1" x14ac:dyDescent="0.25">
      <c r="A3" s="42"/>
      <c r="B3" s="105" t="s">
        <v>158</v>
      </c>
      <c r="C3" s="106"/>
      <c r="D3" s="106"/>
      <c r="E3" s="106"/>
      <c r="F3" s="107"/>
      <c r="G3" s="5"/>
      <c r="H3" s="5"/>
      <c r="I3" s="5"/>
    </row>
    <row r="4" spans="1:9" ht="65.25" customHeight="1" x14ac:dyDescent="0.2">
      <c r="A4" s="46"/>
      <c r="B4" s="41" t="s">
        <v>0</v>
      </c>
      <c r="C4" s="6" t="s">
        <v>1</v>
      </c>
      <c r="D4" s="7" t="s">
        <v>159</v>
      </c>
      <c r="E4" s="7" t="s">
        <v>37</v>
      </c>
      <c r="F4" s="7" t="s">
        <v>160</v>
      </c>
      <c r="G4" s="8"/>
    </row>
    <row r="5" spans="1:9" ht="31.5" customHeight="1" x14ac:dyDescent="0.2">
      <c r="A5" s="42"/>
      <c r="B5" s="10" t="s">
        <v>2</v>
      </c>
      <c r="C5" s="47"/>
      <c r="D5" s="57"/>
      <c r="E5" s="57"/>
      <c r="F5" s="57"/>
      <c r="G5" s="8"/>
    </row>
    <row r="6" spans="1:9" ht="27.75" customHeight="1" x14ac:dyDescent="0.2">
      <c r="A6" s="9"/>
      <c r="B6" s="35" t="s">
        <v>3</v>
      </c>
      <c r="C6" s="11"/>
      <c r="D6" s="58">
        <f>D66+D71+D77+D87+D92+D106+D114+D143+D157+D161</f>
        <v>21002059</v>
      </c>
      <c r="E6" s="58">
        <f>E66+E71+E77+E87+E92+E106+E114+E143+E157+E161</f>
        <v>22721911.449999999</v>
      </c>
      <c r="F6" s="58">
        <f>F66+F71+F77+F87+F92+F106+F114+F143+F157+F161</f>
        <v>24180000</v>
      </c>
      <c r="G6" s="59"/>
      <c r="H6" s="104"/>
    </row>
    <row r="7" spans="1:9" ht="23.25" customHeight="1" x14ac:dyDescent="0.2">
      <c r="A7" s="34"/>
      <c r="B7" s="39" t="s">
        <v>19</v>
      </c>
      <c r="C7" s="36"/>
      <c r="D7" s="37"/>
      <c r="E7" s="37"/>
      <c r="F7" s="37"/>
      <c r="G7" s="8"/>
    </row>
    <row r="8" spans="1:9" ht="45" x14ac:dyDescent="0.25">
      <c r="A8" s="65">
        <v>1</v>
      </c>
      <c r="B8" s="72" t="s">
        <v>108</v>
      </c>
      <c r="C8" s="66">
        <v>54615</v>
      </c>
      <c r="D8" s="67">
        <v>400000</v>
      </c>
      <c r="E8" s="67">
        <v>400000</v>
      </c>
      <c r="F8" s="67">
        <v>800000</v>
      </c>
    </row>
    <row r="9" spans="1:9" ht="60" x14ac:dyDescent="0.25">
      <c r="A9" s="65">
        <v>2</v>
      </c>
      <c r="B9" s="72" t="s">
        <v>59</v>
      </c>
      <c r="C9" s="66">
        <v>54603</v>
      </c>
      <c r="D9" s="68">
        <v>550000</v>
      </c>
      <c r="E9" s="67">
        <v>650000</v>
      </c>
      <c r="F9" s="67">
        <v>900000</v>
      </c>
    </row>
    <row r="10" spans="1:9" ht="60" x14ac:dyDescent="0.25">
      <c r="A10" s="65">
        <v>3</v>
      </c>
      <c r="B10" s="72" t="s">
        <v>109</v>
      </c>
      <c r="C10" s="69">
        <v>54588</v>
      </c>
      <c r="D10" s="68">
        <v>800000</v>
      </c>
      <c r="E10" s="67">
        <v>800000</v>
      </c>
      <c r="F10" s="67">
        <v>1500000</v>
      </c>
    </row>
    <row r="11" spans="1:9" ht="30" x14ac:dyDescent="0.25">
      <c r="A11" s="65">
        <v>4</v>
      </c>
      <c r="B11" s="72" t="s">
        <v>60</v>
      </c>
      <c r="C11" s="69">
        <v>54036</v>
      </c>
      <c r="D11" s="68">
        <v>250000</v>
      </c>
      <c r="E11" s="70">
        <v>0</v>
      </c>
      <c r="F11" s="70">
        <v>0</v>
      </c>
    </row>
    <row r="12" spans="1:9" ht="45" x14ac:dyDescent="0.25">
      <c r="A12" s="65">
        <v>5</v>
      </c>
      <c r="B12" s="72" t="s">
        <v>61</v>
      </c>
      <c r="C12" s="69">
        <v>52701</v>
      </c>
      <c r="D12" s="67">
        <v>200000</v>
      </c>
      <c r="E12" s="70">
        <v>0</v>
      </c>
      <c r="F12" s="70">
        <v>0</v>
      </c>
    </row>
    <row r="13" spans="1:9" ht="30" x14ac:dyDescent="0.25">
      <c r="A13" s="65">
        <v>6</v>
      </c>
      <c r="B13" s="72" t="s">
        <v>62</v>
      </c>
      <c r="C13" s="71">
        <v>55793</v>
      </c>
      <c r="D13" s="67">
        <v>74011</v>
      </c>
      <c r="E13" s="70">
        <v>0</v>
      </c>
      <c r="F13" s="70">
        <v>0</v>
      </c>
    </row>
    <row r="14" spans="1:9" ht="15" x14ac:dyDescent="0.25">
      <c r="A14" s="65">
        <v>7</v>
      </c>
      <c r="B14" s="72" t="s">
        <v>63</v>
      </c>
      <c r="C14" s="71">
        <v>52103</v>
      </c>
      <c r="D14" s="67">
        <v>350000</v>
      </c>
      <c r="E14" s="67">
        <v>50000</v>
      </c>
      <c r="F14" s="70">
        <v>0</v>
      </c>
    </row>
    <row r="15" spans="1:9" ht="30" x14ac:dyDescent="0.25">
      <c r="A15" s="65">
        <v>8</v>
      </c>
      <c r="B15" s="72" t="s">
        <v>64</v>
      </c>
      <c r="C15" s="71">
        <v>52137</v>
      </c>
      <c r="D15" s="67">
        <v>280000</v>
      </c>
      <c r="E15" s="70">
        <v>0</v>
      </c>
      <c r="F15" s="70">
        <v>0</v>
      </c>
    </row>
    <row r="16" spans="1:9" ht="15" x14ac:dyDescent="0.25">
      <c r="A16" s="65">
        <v>9</v>
      </c>
      <c r="B16" s="72" t="s">
        <v>65</v>
      </c>
      <c r="C16" s="71">
        <v>49728</v>
      </c>
      <c r="D16" s="67">
        <v>500000</v>
      </c>
      <c r="E16" s="67">
        <v>300000</v>
      </c>
      <c r="F16" s="70">
        <v>0</v>
      </c>
    </row>
    <row r="17" spans="1:6" ht="60" x14ac:dyDescent="0.25">
      <c r="A17" s="65">
        <v>10</v>
      </c>
      <c r="B17" s="72" t="s">
        <v>110</v>
      </c>
      <c r="C17" s="71">
        <v>52728</v>
      </c>
      <c r="D17" s="67">
        <v>300000</v>
      </c>
      <c r="E17" s="67">
        <v>400000</v>
      </c>
      <c r="F17" s="67">
        <v>700000</v>
      </c>
    </row>
    <row r="18" spans="1:6" ht="30" x14ac:dyDescent="0.25">
      <c r="A18" s="65">
        <v>11</v>
      </c>
      <c r="B18" s="72" t="s">
        <v>111</v>
      </c>
      <c r="C18" s="71">
        <v>55793</v>
      </c>
      <c r="D18" s="67">
        <v>65000</v>
      </c>
      <c r="E18" s="70">
        <v>0</v>
      </c>
      <c r="F18" s="70">
        <v>0</v>
      </c>
    </row>
    <row r="19" spans="1:6" ht="15" x14ac:dyDescent="0.25">
      <c r="A19" s="65">
        <v>12</v>
      </c>
      <c r="B19" s="72" t="s">
        <v>66</v>
      </c>
      <c r="C19" s="71">
        <v>52137</v>
      </c>
      <c r="D19" s="67">
        <v>280000</v>
      </c>
      <c r="E19" s="70">
        <v>0</v>
      </c>
      <c r="F19" s="70">
        <v>0</v>
      </c>
    </row>
    <row r="20" spans="1:6" ht="30" x14ac:dyDescent="0.25">
      <c r="A20" s="65">
        <v>13</v>
      </c>
      <c r="B20" s="72" t="s">
        <v>67</v>
      </c>
      <c r="C20" s="71">
        <v>55767</v>
      </c>
      <c r="D20" s="67">
        <v>150000</v>
      </c>
      <c r="E20" s="67">
        <v>100000</v>
      </c>
      <c r="F20" s="70">
        <v>0</v>
      </c>
    </row>
    <row r="21" spans="1:6" ht="30" x14ac:dyDescent="0.25">
      <c r="A21" s="65">
        <v>14</v>
      </c>
      <c r="B21" s="72" t="s">
        <v>68</v>
      </c>
      <c r="C21" s="71">
        <v>53007</v>
      </c>
      <c r="D21" s="67">
        <v>42695</v>
      </c>
      <c r="E21" s="70">
        <v>0</v>
      </c>
      <c r="F21" s="70">
        <v>0</v>
      </c>
    </row>
    <row r="22" spans="1:6" ht="60" x14ac:dyDescent="0.25">
      <c r="A22" s="65">
        <v>15</v>
      </c>
      <c r="B22" s="72" t="s">
        <v>69</v>
      </c>
      <c r="C22" s="71">
        <v>54596</v>
      </c>
      <c r="D22" s="67">
        <v>300000</v>
      </c>
      <c r="E22" s="67">
        <v>400000</v>
      </c>
      <c r="F22" s="67">
        <v>600000</v>
      </c>
    </row>
    <row r="23" spans="1:6" ht="45" x14ac:dyDescent="0.25">
      <c r="A23" s="65">
        <v>16</v>
      </c>
      <c r="B23" s="72" t="s">
        <v>70</v>
      </c>
      <c r="C23" s="71">
        <v>52101</v>
      </c>
      <c r="D23" s="67">
        <v>30000</v>
      </c>
      <c r="E23" s="70">
        <v>0</v>
      </c>
      <c r="F23" s="70">
        <v>0</v>
      </c>
    </row>
    <row r="24" spans="1:6" ht="30" x14ac:dyDescent="0.25">
      <c r="A24" s="65">
        <v>17</v>
      </c>
      <c r="B24" s="72" t="s">
        <v>71</v>
      </c>
      <c r="C24" s="71">
        <v>55758</v>
      </c>
      <c r="D24" s="67">
        <v>30000</v>
      </c>
      <c r="E24" s="67"/>
      <c r="F24" s="67"/>
    </row>
    <row r="25" spans="1:6" ht="15" x14ac:dyDescent="0.25">
      <c r="A25" s="65">
        <v>18</v>
      </c>
      <c r="B25" s="72" t="s">
        <v>72</v>
      </c>
      <c r="C25" s="71">
        <v>52494</v>
      </c>
      <c r="D25" s="67">
        <v>34438</v>
      </c>
      <c r="E25" s="67"/>
      <c r="F25" s="67"/>
    </row>
    <row r="26" spans="1:6" ht="30" x14ac:dyDescent="0.25">
      <c r="A26" s="65">
        <v>19</v>
      </c>
      <c r="B26" s="72" t="s">
        <v>34</v>
      </c>
      <c r="C26" s="71">
        <v>54094</v>
      </c>
      <c r="D26" s="67">
        <v>400000</v>
      </c>
      <c r="E26" s="67">
        <v>350000</v>
      </c>
      <c r="F26" s="67"/>
    </row>
    <row r="27" spans="1:6" ht="30" x14ac:dyDescent="0.25">
      <c r="A27" s="65">
        <v>20</v>
      </c>
      <c r="B27" s="72" t="s">
        <v>73</v>
      </c>
      <c r="C27" s="71">
        <v>55757</v>
      </c>
      <c r="D27" s="67">
        <v>300000</v>
      </c>
      <c r="E27" s="67">
        <v>150000</v>
      </c>
      <c r="F27" s="67">
        <v>200000</v>
      </c>
    </row>
    <row r="28" spans="1:6" ht="45" x14ac:dyDescent="0.25">
      <c r="A28" s="65">
        <v>21</v>
      </c>
      <c r="B28" s="72" t="s">
        <v>74</v>
      </c>
      <c r="C28" s="71">
        <v>52728</v>
      </c>
      <c r="D28" s="67">
        <v>150000</v>
      </c>
      <c r="E28" s="67">
        <v>300000</v>
      </c>
      <c r="F28" s="67">
        <v>200000</v>
      </c>
    </row>
    <row r="29" spans="1:6" ht="30" x14ac:dyDescent="0.25">
      <c r="A29" s="65">
        <v>22</v>
      </c>
      <c r="B29" s="72" t="s">
        <v>75</v>
      </c>
      <c r="C29" s="71">
        <v>52543</v>
      </c>
      <c r="D29" s="67">
        <v>54972</v>
      </c>
      <c r="E29" s="70">
        <v>0</v>
      </c>
      <c r="F29" s="70">
        <v>0</v>
      </c>
    </row>
    <row r="30" spans="1:6" ht="15" x14ac:dyDescent="0.25">
      <c r="A30" s="65">
        <v>23</v>
      </c>
      <c r="B30" s="72" t="s">
        <v>76</v>
      </c>
      <c r="C30" s="71">
        <v>52473</v>
      </c>
      <c r="D30" s="67">
        <v>6356</v>
      </c>
      <c r="E30" s="70">
        <v>0</v>
      </c>
      <c r="F30" s="70">
        <v>0</v>
      </c>
    </row>
    <row r="31" spans="1:6" ht="45" x14ac:dyDescent="0.25">
      <c r="A31" s="65">
        <v>24</v>
      </c>
      <c r="B31" s="72" t="s">
        <v>77</v>
      </c>
      <c r="C31" s="71">
        <v>52592</v>
      </c>
      <c r="D31" s="67">
        <v>129116</v>
      </c>
      <c r="E31" s="70">
        <v>0</v>
      </c>
      <c r="F31" s="70">
        <v>0</v>
      </c>
    </row>
    <row r="32" spans="1:6" ht="60" x14ac:dyDescent="0.25">
      <c r="A32" s="65">
        <v>25</v>
      </c>
      <c r="B32" s="72" t="s">
        <v>35</v>
      </c>
      <c r="C32" s="71">
        <v>53820</v>
      </c>
      <c r="D32" s="67">
        <v>800000</v>
      </c>
      <c r="E32" s="67">
        <v>600000</v>
      </c>
      <c r="F32" s="67">
        <v>800000</v>
      </c>
    </row>
    <row r="33" spans="1:6" ht="45" x14ac:dyDescent="0.25">
      <c r="A33" s="65">
        <v>26</v>
      </c>
      <c r="B33" s="72" t="s">
        <v>78</v>
      </c>
      <c r="C33" s="71">
        <v>52405</v>
      </c>
      <c r="D33" s="67">
        <v>30000</v>
      </c>
      <c r="E33" s="70">
        <v>0</v>
      </c>
      <c r="F33" s="70">
        <v>0</v>
      </c>
    </row>
    <row r="34" spans="1:6" ht="45" x14ac:dyDescent="0.25">
      <c r="A34" s="65">
        <v>27</v>
      </c>
      <c r="B34" s="72" t="s">
        <v>79</v>
      </c>
      <c r="C34" s="71">
        <v>52402</v>
      </c>
      <c r="D34" s="67">
        <v>574000</v>
      </c>
      <c r="E34" s="67">
        <v>200000</v>
      </c>
      <c r="F34" s="67">
        <v>500000</v>
      </c>
    </row>
    <row r="35" spans="1:6" ht="30" x14ac:dyDescent="0.25">
      <c r="A35" s="65">
        <v>28</v>
      </c>
      <c r="B35" s="72" t="s">
        <v>80</v>
      </c>
      <c r="C35" s="71">
        <v>54609</v>
      </c>
      <c r="D35" s="67">
        <v>81359</v>
      </c>
      <c r="E35" s="70">
        <v>0</v>
      </c>
      <c r="F35" s="70">
        <v>0</v>
      </c>
    </row>
    <row r="36" spans="1:6" ht="60" x14ac:dyDescent="0.25">
      <c r="A36" s="65">
        <v>29</v>
      </c>
      <c r="B36" s="72" t="s">
        <v>81</v>
      </c>
      <c r="C36" s="75">
        <v>54586</v>
      </c>
      <c r="D36" s="67">
        <v>400000</v>
      </c>
      <c r="E36" s="67">
        <v>400000</v>
      </c>
      <c r="F36" s="67">
        <v>900000</v>
      </c>
    </row>
    <row r="37" spans="1:6" ht="30" x14ac:dyDescent="0.25">
      <c r="A37" s="65">
        <v>30</v>
      </c>
      <c r="B37" s="72" t="s">
        <v>82</v>
      </c>
      <c r="C37" s="77">
        <v>52730</v>
      </c>
      <c r="D37" s="67">
        <v>106268</v>
      </c>
      <c r="E37" s="70">
        <v>0</v>
      </c>
      <c r="F37" s="70">
        <v>0</v>
      </c>
    </row>
    <row r="38" spans="1:6" ht="15" x14ac:dyDescent="0.25">
      <c r="A38" s="65">
        <v>31</v>
      </c>
      <c r="B38" s="72" t="s">
        <v>83</v>
      </c>
      <c r="C38" s="77">
        <v>54126</v>
      </c>
      <c r="D38" s="67">
        <v>350000</v>
      </c>
      <c r="E38" s="67">
        <v>615000</v>
      </c>
      <c r="F38" s="70">
        <v>0</v>
      </c>
    </row>
    <row r="39" spans="1:6" ht="45" x14ac:dyDescent="0.25">
      <c r="A39" s="65">
        <v>32</v>
      </c>
      <c r="B39" s="72" t="s">
        <v>36</v>
      </c>
      <c r="C39" s="78">
        <v>55775</v>
      </c>
      <c r="D39" s="67">
        <v>250000</v>
      </c>
      <c r="E39" s="67">
        <v>1000000</v>
      </c>
      <c r="F39" s="67">
        <v>500000</v>
      </c>
    </row>
    <row r="40" spans="1:6" ht="15" x14ac:dyDescent="0.25">
      <c r="A40" s="65">
        <v>33</v>
      </c>
      <c r="B40" s="72" t="s">
        <v>84</v>
      </c>
      <c r="C40" s="78">
        <v>52548</v>
      </c>
      <c r="D40" s="67">
        <v>78149</v>
      </c>
      <c r="E40" s="70">
        <v>0</v>
      </c>
      <c r="F40" s="70">
        <v>0</v>
      </c>
    </row>
    <row r="41" spans="1:6" ht="30" x14ac:dyDescent="0.25">
      <c r="A41" s="65">
        <v>34</v>
      </c>
      <c r="B41" s="72" t="s">
        <v>85</v>
      </c>
      <c r="C41" s="77">
        <v>55763</v>
      </c>
      <c r="D41" s="67">
        <v>400000</v>
      </c>
      <c r="E41" s="70">
        <v>0</v>
      </c>
      <c r="F41" s="70">
        <v>0</v>
      </c>
    </row>
    <row r="42" spans="1:6" ht="30" x14ac:dyDescent="0.25">
      <c r="A42" s="65">
        <v>35</v>
      </c>
      <c r="B42" s="72" t="s">
        <v>86</v>
      </c>
      <c r="C42" s="77">
        <v>54059</v>
      </c>
      <c r="D42" s="80">
        <v>300000</v>
      </c>
      <c r="E42" s="80">
        <v>400000</v>
      </c>
      <c r="F42" s="80">
        <v>500000</v>
      </c>
    </row>
    <row r="43" spans="1:6" ht="15" x14ac:dyDescent="0.25">
      <c r="A43" s="65">
        <v>36</v>
      </c>
      <c r="B43" s="72" t="s">
        <v>87</v>
      </c>
      <c r="C43" s="77">
        <v>52496</v>
      </c>
      <c r="D43" s="80">
        <v>42537</v>
      </c>
      <c r="E43" s="70">
        <v>0</v>
      </c>
      <c r="F43" s="70">
        <v>0</v>
      </c>
    </row>
    <row r="44" spans="1:6" ht="30" x14ac:dyDescent="0.25">
      <c r="A44" s="65">
        <v>37</v>
      </c>
      <c r="B44" s="72" t="s">
        <v>88</v>
      </c>
      <c r="C44" s="77">
        <v>54089</v>
      </c>
      <c r="D44" s="80">
        <v>60213</v>
      </c>
      <c r="E44" s="70">
        <v>0</v>
      </c>
      <c r="F44" s="70">
        <v>0</v>
      </c>
    </row>
    <row r="45" spans="1:6" ht="60" x14ac:dyDescent="0.25">
      <c r="A45" s="65">
        <v>38</v>
      </c>
      <c r="B45" s="72" t="s">
        <v>25</v>
      </c>
      <c r="C45" s="77">
        <v>53826</v>
      </c>
      <c r="D45" s="80">
        <v>250000</v>
      </c>
      <c r="E45" s="80">
        <v>300000</v>
      </c>
      <c r="F45" s="80">
        <v>400000</v>
      </c>
    </row>
    <row r="46" spans="1:6" ht="15" x14ac:dyDescent="0.25">
      <c r="A46" s="65">
        <v>39</v>
      </c>
      <c r="B46" s="72" t="s">
        <v>89</v>
      </c>
      <c r="C46" s="81">
        <v>54094</v>
      </c>
      <c r="D46" s="80">
        <v>50000</v>
      </c>
      <c r="E46" s="70">
        <v>0</v>
      </c>
      <c r="F46" s="70">
        <v>0</v>
      </c>
    </row>
    <row r="47" spans="1:6" ht="15" x14ac:dyDescent="0.25">
      <c r="A47" s="65">
        <v>40</v>
      </c>
      <c r="B47" s="72" t="s">
        <v>90</v>
      </c>
      <c r="C47" s="81">
        <v>55777</v>
      </c>
      <c r="D47" s="80">
        <v>250000</v>
      </c>
      <c r="E47" s="80">
        <v>250000</v>
      </c>
      <c r="F47" s="70">
        <v>0</v>
      </c>
    </row>
    <row r="48" spans="1:6" ht="30" x14ac:dyDescent="0.25">
      <c r="A48" s="65">
        <v>41</v>
      </c>
      <c r="B48" s="72" t="s">
        <v>91</v>
      </c>
      <c r="C48" s="81">
        <v>52399</v>
      </c>
      <c r="D48" s="80">
        <v>450000</v>
      </c>
      <c r="E48" s="80">
        <v>800000</v>
      </c>
      <c r="F48" s="80">
        <v>600000</v>
      </c>
    </row>
    <row r="49" spans="1:6" ht="30" x14ac:dyDescent="0.25">
      <c r="A49" s="65">
        <v>42</v>
      </c>
      <c r="B49" s="72" t="s">
        <v>92</v>
      </c>
      <c r="C49" s="82"/>
      <c r="D49" s="80">
        <v>350000</v>
      </c>
      <c r="E49" s="80">
        <v>300000</v>
      </c>
      <c r="F49" s="70">
        <v>0</v>
      </c>
    </row>
    <row r="50" spans="1:6" ht="15" x14ac:dyDescent="0.25">
      <c r="A50" s="65">
        <v>43</v>
      </c>
      <c r="B50" s="72" t="s">
        <v>93</v>
      </c>
      <c r="C50" s="81">
        <v>55723</v>
      </c>
      <c r="D50" s="80">
        <v>300000</v>
      </c>
      <c r="E50" s="80">
        <v>100000</v>
      </c>
      <c r="F50" s="70">
        <v>0</v>
      </c>
    </row>
    <row r="51" spans="1:6" ht="30" x14ac:dyDescent="0.25">
      <c r="A51" s="65">
        <v>44</v>
      </c>
      <c r="B51" s="72" t="s">
        <v>94</v>
      </c>
      <c r="C51" s="81">
        <v>55751</v>
      </c>
      <c r="D51" s="80">
        <v>300000</v>
      </c>
      <c r="E51" s="80">
        <v>600000</v>
      </c>
      <c r="F51" s="80">
        <v>600000</v>
      </c>
    </row>
    <row r="52" spans="1:6" ht="30" x14ac:dyDescent="0.25">
      <c r="A52" s="65">
        <v>45</v>
      </c>
      <c r="B52" s="72" t="s">
        <v>95</v>
      </c>
      <c r="C52" s="81">
        <v>53808</v>
      </c>
      <c r="D52" s="80">
        <v>300000</v>
      </c>
      <c r="E52" s="80">
        <v>500000</v>
      </c>
      <c r="F52" s="80">
        <v>300000</v>
      </c>
    </row>
    <row r="53" spans="1:6" ht="15" x14ac:dyDescent="0.25">
      <c r="A53" s="65">
        <v>46</v>
      </c>
      <c r="B53" s="72" t="s">
        <v>96</v>
      </c>
      <c r="C53" s="81">
        <v>52545</v>
      </c>
      <c r="D53" s="80">
        <v>300000</v>
      </c>
      <c r="E53" s="80">
        <v>700000</v>
      </c>
      <c r="F53" s="80">
        <v>300000</v>
      </c>
    </row>
    <row r="54" spans="1:6" ht="30" x14ac:dyDescent="0.25">
      <c r="A54" s="65">
        <v>47</v>
      </c>
      <c r="B54" s="72" t="s">
        <v>97</v>
      </c>
      <c r="C54" s="81">
        <v>585791</v>
      </c>
      <c r="D54" s="80">
        <v>300000</v>
      </c>
      <c r="E54" s="80">
        <v>600000</v>
      </c>
      <c r="F54" s="80">
        <v>800000</v>
      </c>
    </row>
    <row r="55" spans="1:6" ht="30" x14ac:dyDescent="0.25">
      <c r="A55" s="65">
        <v>48</v>
      </c>
      <c r="B55" s="72" t="s">
        <v>98</v>
      </c>
      <c r="C55" s="81">
        <v>55724</v>
      </c>
      <c r="D55" s="80">
        <v>300000</v>
      </c>
      <c r="E55" s="80">
        <v>287446.45</v>
      </c>
      <c r="F55" s="70">
        <v>0</v>
      </c>
    </row>
    <row r="56" spans="1:6" ht="45" x14ac:dyDescent="0.25">
      <c r="A56" s="65">
        <v>49</v>
      </c>
      <c r="B56" s="72" t="s">
        <v>99</v>
      </c>
      <c r="C56" s="81">
        <v>56428</v>
      </c>
      <c r="D56" s="80">
        <v>200000</v>
      </c>
      <c r="E56" s="80">
        <v>600000</v>
      </c>
      <c r="F56" s="80">
        <v>400000</v>
      </c>
    </row>
    <row r="57" spans="1:6" ht="45" x14ac:dyDescent="0.25">
      <c r="A57" s="65">
        <v>50</v>
      </c>
      <c r="B57" s="72" t="s">
        <v>100</v>
      </c>
      <c r="C57" s="81">
        <v>56425</v>
      </c>
      <c r="D57" s="80">
        <v>200000</v>
      </c>
      <c r="E57" s="80">
        <v>200000</v>
      </c>
      <c r="F57" s="80">
        <v>1500000</v>
      </c>
    </row>
    <row r="58" spans="1:6" ht="45" x14ac:dyDescent="0.25">
      <c r="A58" s="65">
        <v>51</v>
      </c>
      <c r="B58" s="72" t="s">
        <v>101</v>
      </c>
      <c r="C58" s="81">
        <v>55793</v>
      </c>
      <c r="D58" s="80">
        <v>150000</v>
      </c>
      <c r="E58" s="80">
        <v>300000</v>
      </c>
      <c r="F58" s="80">
        <v>500000</v>
      </c>
    </row>
    <row r="59" spans="1:6" ht="30" x14ac:dyDescent="0.25">
      <c r="A59" s="65">
        <v>52</v>
      </c>
      <c r="B59" s="72" t="s">
        <v>102</v>
      </c>
      <c r="C59" s="81">
        <v>55762</v>
      </c>
      <c r="D59" s="80">
        <v>150000</v>
      </c>
      <c r="E59" s="80">
        <v>400000</v>
      </c>
      <c r="F59" s="80">
        <v>1200000</v>
      </c>
    </row>
    <row r="60" spans="1:6" ht="60" x14ac:dyDescent="0.25">
      <c r="A60" s="65">
        <v>53</v>
      </c>
      <c r="B60" s="72" t="s">
        <v>112</v>
      </c>
      <c r="C60" s="81">
        <v>55748</v>
      </c>
      <c r="D60" s="80">
        <v>200000</v>
      </c>
      <c r="E60" s="80">
        <v>400000</v>
      </c>
      <c r="F60" s="80">
        <v>500000</v>
      </c>
    </row>
    <row r="61" spans="1:6" ht="30" x14ac:dyDescent="0.25">
      <c r="A61" s="65">
        <v>54</v>
      </c>
      <c r="B61" s="72" t="s">
        <v>103</v>
      </c>
      <c r="C61" s="83">
        <v>55742</v>
      </c>
      <c r="D61" s="80">
        <v>200000</v>
      </c>
      <c r="E61" s="80">
        <v>800000</v>
      </c>
      <c r="F61" s="80">
        <v>200000</v>
      </c>
    </row>
    <row r="62" spans="1:6" ht="45" x14ac:dyDescent="0.25">
      <c r="A62" s="65">
        <v>55</v>
      </c>
      <c r="B62" s="72" t="s">
        <v>104</v>
      </c>
      <c r="C62" s="83">
        <v>54612</v>
      </c>
      <c r="D62" s="80">
        <v>150000</v>
      </c>
      <c r="E62" s="80">
        <v>200000</v>
      </c>
      <c r="F62" s="80">
        <v>500000</v>
      </c>
    </row>
    <row r="63" spans="1:6" ht="30" x14ac:dyDescent="0.25">
      <c r="A63" s="65">
        <v>56</v>
      </c>
      <c r="B63" s="72" t="s">
        <v>105</v>
      </c>
      <c r="C63" s="83">
        <v>52119</v>
      </c>
      <c r="D63" s="80">
        <f>300000-2000-60+5</f>
        <v>297945</v>
      </c>
      <c r="E63" s="80">
        <v>300000</v>
      </c>
      <c r="F63" s="80">
        <v>300000</v>
      </c>
    </row>
    <row r="64" spans="1:6" ht="30" x14ac:dyDescent="0.25">
      <c r="A64" s="65">
        <v>57</v>
      </c>
      <c r="B64" s="72" t="s">
        <v>106</v>
      </c>
      <c r="C64" s="82"/>
      <c r="D64" s="80">
        <v>100000</v>
      </c>
      <c r="E64" s="80">
        <v>200000</v>
      </c>
      <c r="F64" s="70">
        <v>0</v>
      </c>
    </row>
    <row r="65" spans="1:6" ht="15" x14ac:dyDescent="0.25">
      <c r="A65" s="65">
        <v>58</v>
      </c>
      <c r="B65" s="72" t="s">
        <v>107</v>
      </c>
      <c r="C65" s="82"/>
      <c r="D65" s="80">
        <f>50000+10000</f>
        <v>60000</v>
      </c>
      <c r="E65" s="80">
        <v>200000</v>
      </c>
      <c r="F65" s="70">
        <v>0</v>
      </c>
    </row>
    <row r="66" spans="1:6" ht="15" x14ac:dyDescent="0.25">
      <c r="A66" s="64"/>
      <c r="B66" s="109" t="s">
        <v>18</v>
      </c>
      <c r="C66" s="60"/>
      <c r="D66" s="108">
        <f>SUM(D8:D65)</f>
        <v>14007059</v>
      </c>
      <c r="E66" s="108">
        <f>SUM(E8:E65)</f>
        <v>15152446.449999999</v>
      </c>
      <c r="F66" s="108">
        <f>SUM(F8:F65)</f>
        <v>16200000</v>
      </c>
    </row>
    <row r="67" spans="1:6" ht="15" x14ac:dyDescent="0.25">
      <c r="A67" s="12"/>
      <c r="B67" s="109" t="s">
        <v>20</v>
      </c>
      <c r="C67" s="38"/>
      <c r="D67" s="61"/>
      <c r="E67" s="61"/>
      <c r="F67" s="61"/>
    </row>
    <row r="68" spans="1:6" ht="30" x14ac:dyDescent="0.25">
      <c r="A68" s="65">
        <v>1</v>
      </c>
      <c r="B68" s="72" t="s">
        <v>139</v>
      </c>
      <c r="C68" s="69"/>
      <c r="D68" s="88">
        <v>150000</v>
      </c>
      <c r="E68" s="88">
        <v>200000</v>
      </c>
      <c r="F68" s="88">
        <v>250000</v>
      </c>
    </row>
    <row r="69" spans="1:6" ht="30" x14ac:dyDescent="0.25">
      <c r="A69" s="65">
        <v>2</v>
      </c>
      <c r="B69" s="72" t="s">
        <v>140</v>
      </c>
      <c r="C69" s="69"/>
      <c r="D69" s="88">
        <v>50000</v>
      </c>
      <c r="E69" s="103">
        <v>0</v>
      </c>
      <c r="F69" s="103">
        <v>0</v>
      </c>
    </row>
    <row r="70" spans="1:6" ht="30" x14ac:dyDescent="0.25">
      <c r="A70" s="65">
        <v>3</v>
      </c>
      <c r="B70" s="72" t="s">
        <v>39</v>
      </c>
      <c r="C70" s="69"/>
      <c r="D70" s="88">
        <v>100000</v>
      </c>
      <c r="E70" s="88">
        <v>150000</v>
      </c>
      <c r="F70" s="88">
        <v>150000</v>
      </c>
    </row>
    <row r="71" spans="1:6" ht="15" x14ac:dyDescent="0.25">
      <c r="A71" s="12"/>
      <c r="B71" s="109" t="s">
        <v>17</v>
      </c>
      <c r="C71" s="33"/>
      <c r="D71" s="62">
        <f>SUM(D68:D70)</f>
        <v>300000</v>
      </c>
      <c r="E71" s="62">
        <f>SUM(E68:E70)</f>
        <v>350000</v>
      </c>
      <c r="F71" s="62">
        <f>SUM(F68:F70)</f>
        <v>400000</v>
      </c>
    </row>
    <row r="72" spans="1:6" ht="15" x14ac:dyDescent="0.25">
      <c r="A72" s="12"/>
      <c r="B72" s="109" t="s">
        <v>161</v>
      </c>
      <c r="C72" s="18"/>
      <c r="D72" s="62"/>
      <c r="E72" s="62"/>
      <c r="F72" s="62"/>
    </row>
    <row r="73" spans="1:6" ht="30" x14ac:dyDescent="0.25">
      <c r="A73" s="65">
        <v>1</v>
      </c>
      <c r="B73" s="72" t="s">
        <v>21</v>
      </c>
      <c r="C73" s="79">
        <v>48539</v>
      </c>
      <c r="D73" s="80">
        <v>220000</v>
      </c>
      <c r="E73" s="80">
        <v>210000</v>
      </c>
      <c r="F73" s="80">
        <v>250000</v>
      </c>
    </row>
    <row r="74" spans="1:6" ht="30" x14ac:dyDescent="0.25">
      <c r="A74" s="65">
        <v>2</v>
      </c>
      <c r="B74" s="72" t="s">
        <v>22</v>
      </c>
      <c r="C74" s="79">
        <v>55875</v>
      </c>
      <c r="D74" s="80">
        <v>100000</v>
      </c>
      <c r="E74" s="80">
        <v>100000</v>
      </c>
      <c r="F74" s="80">
        <v>100000</v>
      </c>
    </row>
    <row r="75" spans="1:6" ht="45" x14ac:dyDescent="0.25">
      <c r="A75" s="65">
        <v>3</v>
      </c>
      <c r="B75" s="72" t="s">
        <v>57</v>
      </c>
      <c r="C75" s="79">
        <v>52143</v>
      </c>
      <c r="D75" s="80">
        <v>30000</v>
      </c>
      <c r="E75" s="80">
        <v>40000</v>
      </c>
      <c r="F75" s="80">
        <v>50000</v>
      </c>
    </row>
    <row r="76" spans="1:6" ht="15" x14ac:dyDescent="0.25">
      <c r="A76" s="65">
        <v>4</v>
      </c>
      <c r="B76" s="72" t="s">
        <v>141</v>
      </c>
      <c r="C76" s="73">
        <v>53357</v>
      </c>
      <c r="D76" s="80">
        <v>100000</v>
      </c>
      <c r="E76" s="80">
        <v>150000</v>
      </c>
      <c r="F76" s="80">
        <v>150000</v>
      </c>
    </row>
    <row r="77" spans="1:6" ht="15" x14ac:dyDescent="0.25">
      <c r="A77" s="12"/>
      <c r="B77" s="109" t="s">
        <v>4</v>
      </c>
      <c r="C77" s="18"/>
      <c r="D77" s="62">
        <f>SUM(D73:D76)</f>
        <v>450000</v>
      </c>
      <c r="E77" s="62">
        <f>SUM(E73:E76)</f>
        <v>500000</v>
      </c>
      <c r="F77" s="62">
        <f>SUM(F73:F76)</f>
        <v>550000</v>
      </c>
    </row>
    <row r="78" spans="1:6" ht="15" x14ac:dyDescent="0.25">
      <c r="A78" s="12"/>
      <c r="B78" s="109" t="s">
        <v>5</v>
      </c>
      <c r="C78" s="18"/>
      <c r="D78" s="62"/>
      <c r="E78" s="62"/>
      <c r="F78" s="62"/>
    </row>
    <row r="79" spans="1:6" ht="30" customHeight="1" x14ac:dyDescent="0.25">
      <c r="A79" s="65">
        <v>1</v>
      </c>
      <c r="B79" s="72" t="s">
        <v>40</v>
      </c>
      <c r="C79" s="69">
        <v>53442</v>
      </c>
      <c r="D79" s="84">
        <v>20528</v>
      </c>
      <c r="E79" s="85">
        <v>0</v>
      </c>
      <c r="F79" s="85">
        <v>0</v>
      </c>
    </row>
    <row r="80" spans="1:6" ht="45" x14ac:dyDescent="0.25">
      <c r="A80" s="65">
        <v>2</v>
      </c>
      <c r="B80" s="72" t="s">
        <v>47</v>
      </c>
      <c r="C80" s="69">
        <v>53438</v>
      </c>
      <c r="D80" s="84">
        <f>113489.1-50000</f>
        <v>63489.100000000006</v>
      </c>
      <c r="E80" s="85">
        <v>50000</v>
      </c>
      <c r="F80" s="85">
        <v>50000</v>
      </c>
    </row>
    <row r="81" spans="1:6" ht="36.75" customHeight="1" x14ac:dyDescent="0.25">
      <c r="A81" s="65">
        <v>3</v>
      </c>
      <c r="B81" s="72" t="s">
        <v>41</v>
      </c>
      <c r="C81" s="69">
        <v>54623</v>
      </c>
      <c r="D81" s="84">
        <v>59732.9</v>
      </c>
      <c r="E81" s="85">
        <v>100000</v>
      </c>
      <c r="F81" s="85">
        <v>50000</v>
      </c>
    </row>
    <row r="82" spans="1:6" ht="60" x14ac:dyDescent="0.25">
      <c r="A82" s="65">
        <v>4</v>
      </c>
      <c r="B82" s="72" t="s">
        <v>42</v>
      </c>
      <c r="C82" s="69">
        <v>54608</v>
      </c>
      <c r="D82" s="84">
        <f>135175-50000</f>
        <v>85175</v>
      </c>
      <c r="E82" s="85">
        <v>50000</v>
      </c>
      <c r="F82" s="85">
        <v>50000</v>
      </c>
    </row>
    <row r="83" spans="1:6" ht="45" x14ac:dyDescent="0.25">
      <c r="A83" s="65">
        <v>5</v>
      </c>
      <c r="B83" s="72" t="s">
        <v>44</v>
      </c>
      <c r="C83" s="69">
        <v>55900</v>
      </c>
      <c r="D83" s="84">
        <f>121136-61</f>
        <v>121075</v>
      </c>
      <c r="E83" s="85">
        <v>150000</v>
      </c>
      <c r="F83" s="85">
        <v>50000</v>
      </c>
    </row>
    <row r="84" spans="1:6" ht="30" x14ac:dyDescent="0.25">
      <c r="A84" s="65">
        <v>6</v>
      </c>
      <c r="B84" s="72" t="s">
        <v>45</v>
      </c>
      <c r="C84" s="69">
        <v>45803</v>
      </c>
      <c r="D84" s="84">
        <v>50000</v>
      </c>
      <c r="E84" s="86">
        <v>100000</v>
      </c>
      <c r="F84" s="86">
        <v>100000</v>
      </c>
    </row>
    <row r="85" spans="1:6" ht="30" x14ac:dyDescent="0.25">
      <c r="A85" s="65">
        <v>7</v>
      </c>
      <c r="B85" s="72" t="s">
        <v>43</v>
      </c>
      <c r="C85" s="69"/>
      <c r="D85" s="84">
        <v>0</v>
      </c>
      <c r="E85" s="86" t="s">
        <v>157</v>
      </c>
      <c r="F85" s="86">
        <v>100000</v>
      </c>
    </row>
    <row r="86" spans="1:6" ht="15" x14ac:dyDescent="0.25">
      <c r="A86" s="65">
        <v>8</v>
      </c>
      <c r="B86" s="72" t="s">
        <v>46</v>
      </c>
      <c r="C86" s="69"/>
      <c r="D86" s="84">
        <v>0</v>
      </c>
      <c r="E86" s="86">
        <v>40000</v>
      </c>
      <c r="F86" s="86">
        <v>100000</v>
      </c>
    </row>
    <row r="87" spans="1:6" ht="15" x14ac:dyDescent="0.25">
      <c r="A87" s="12"/>
      <c r="B87" s="109" t="s">
        <v>16</v>
      </c>
      <c r="C87" s="18"/>
      <c r="D87" s="62">
        <f>SUM(D79:D86)</f>
        <v>400000</v>
      </c>
      <c r="E87" s="62">
        <f>SUM(E79:E86)</f>
        <v>490000</v>
      </c>
      <c r="F87" s="62">
        <f>SUM(F79:F86)</f>
        <v>500000</v>
      </c>
    </row>
    <row r="88" spans="1:6" ht="15" x14ac:dyDescent="0.25">
      <c r="A88" s="24"/>
      <c r="B88" s="109" t="s">
        <v>6</v>
      </c>
      <c r="C88" s="25"/>
      <c r="D88" s="26"/>
      <c r="E88" s="26"/>
      <c r="F88" s="27"/>
    </row>
    <row r="89" spans="1:6" ht="30" x14ac:dyDescent="0.25">
      <c r="A89" s="69">
        <v>1</v>
      </c>
      <c r="B89" s="72" t="s">
        <v>48</v>
      </c>
      <c r="C89" s="69">
        <v>53848</v>
      </c>
      <c r="D89" s="88">
        <v>150000</v>
      </c>
      <c r="E89" s="88">
        <v>250000</v>
      </c>
      <c r="F89" s="88">
        <v>250000</v>
      </c>
    </row>
    <row r="90" spans="1:6" ht="30" x14ac:dyDescent="0.25">
      <c r="A90" s="69">
        <v>2</v>
      </c>
      <c r="B90" s="72" t="s">
        <v>162</v>
      </c>
      <c r="C90" s="69">
        <v>53840</v>
      </c>
      <c r="D90" s="88">
        <v>125000</v>
      </c>
      <c r="E90" s="88">
        <v>200000</v>
      </c>
      <c r="F90" s="88">
        <v>220000</v>
      </c>
    </row>
    <row r="91" spans="1:6" ht="30" x14ac:dyDescent="0.25">
      <c r="A91" s="69">
        <v>3</v>
      </c>
      <c r="B91" s="72" t="s">
        <v>49</v>
      </c>
      <c r="C91" s="69">
        <v>54669</v>
      </c>
      <c r="D91" s="88">
        <v>130000</v>
      </c>
      <c r="E91" s="85">
        <v>0</v>
      </c>
      <c r="F91" s="85">
        <v>0</v>
      </c>
    </row>
    <row r="92" spans="1:6" ht="15" x14ac:dyDescent="0.25">
      <c r="A92" s="63"/>
      <c r="B92" s="72" t="s">
        <v>15</v>
      </c>
      <c r="C92" s="43"/>
      <c r="D92" s="51">
        <f>SUM(D89:D91)</f>
        <v>405000</v>
      </c>
      <c r="E92" s="51">
        <f>SUM(E89:E91)</f>
        <v>450000</v>
      </c>
      <c r="F92" s="52">
        <f>SUM(F89:F91)</f>
        <v>470000</v>
      </c>
    </row>
    <row r="93" spans="1:6" ht="14.25" customHeight="1" x14ac:dyDescent="0.25">
      <c r="A93" s="24"/>
      <c r="B93" s="72" t="s">
        <v>7</v>
      </c>
      <c r="C93" s="25"/>
      <c r="D93" s="26"/>
      <c r="E93" s="26"/>
      <c r="F93" s="27"/>
    </row>
    <row r="94" spans="1:6" ht="15" x14ac:dyDescent="0.25">
      <c r="A94" s="69">
        <v>1</v>
      </c>
      <c r="B94" s="72" t="s">
        <v>52</v>
      </c>
      <c r="C94" s="74">
        <v>55118</v>
      </c>
      <c r="D94" s="80">
        <v>150000</v>
      </c>
      <c r="E94" s="80">
        <v>250000</v>
      </c>
      <c r="F94" s="80">
        <v>250000</v>
      </c>
    </row>
    <row r="95" spans="1:6" ht="15" x14ac:dyDescent="0.25">
      <c r="A95" s="69">
        <v>2</v>
      </c>
      <c r="B95" s="72" t="s">
        <v>26</v>
      </c>
      <c r="C95" s="74">
        <v>55116</v>
      </c>
      <c r="D95" s="80">
        <v>50000</v>
      </c>
      <c r="E95" s="80">
        <v>50000</v>
      </c>
      <c r="F95" s="80">
        <v>50000</v>
      </c>
    </row>
    <row r="96" spans="1:6" ht="15" x14ac:dyDescent="0.25">
      <c r="A96" s="69">
        <v>3</v>
      </c>
      <c r="B96" s="72" t="s">
        <v>27</v>
      </c>
      <c r="C96" s="74">
        <v>55117</v>
      </c>
      <c r="D96" s="80">
        <v>50000</v>
      </c>
      <c r="E96" s="80">
        <v>150000</v>
      </c>
      <c r="F96" s="80">
        <v>100000</v>
      </c>
    </row>
    <row r="97" spans="1:6" ht="15" x14ac:dyDescent="0.25">
      <c r="A97" s="69">
        <v>4</v>
      </c>
      <c r="B97" s="72" t="s">
        <v>28</v>
      </c>
      <c r="C97" s="74">
        <v>53886</v>
      </c>
      <c r="D97" s="80">
        <v>50000</v>
      </c>
      <c r="E97" s="80">
        <v>50000</v>
      </c>
      <c r="F97" s="80">
        <v>100000</v>
      </c>
    </row>
    <row r="98" spans="1:6" ht="15" x14ac:dyDescent="0.25">
      <c r="A98" s="69">
        <v>5</v>
      </c>
      <c r="B98" s="72" t="s">
        <v>29</v>
      </c>
      <c r="C98" s="74">
        <v>48472</v>
      </c>
      <c r="D98" s="80">
        <v>150000</v>
      </c>
      <c r="E98" s="80">
        <v>150000</v>
      </c>
      <c r="F98" s="80">
        <v>150000</v>
      </c>
    </row>
    <row r="99" spans="1:6" ht="30" x14ac:dyDescent="0.25">
      <c r="A99" s="69">
        <v>6</v>
      </c>
      <c r="B99" s="72" t="s">
        <v>30</v>
      </c>
      <c r="C99" s="74">
        <v>53535</v>
      </c>
      <c r="D99" s="80">
        <v>450000</v>
      </c>
      <c r="E99" s="85">
        <v>0</v>
      </c>
      <c r="F99" s="85">
        <v>0</v>
      </c>
    </row>
    <row r="100" spans="1:6" ht="45" x14ac:dyDescent="0.25">
      <c r="A100" s="69">
        <v>7</v>
      </c>
      <c r="B100" s="72" t="s">
        <v>31</v>
      </c>
      <c r="C100" s="74">
        <v>55119</v>
      </c>
      <c r="D100" s="80">
        <v>50000</v>
      </c>
      <c r="E100" s="80">
        <v>100000</v>
      </c>
      <c r="F100" s="80">
        <v>150000</v>
      </c>
    </row>
    <row r="101" spans="1:6" ht="15" x14ac:dyDescent="0.25">
      <c r="A101" s="69">
        <v>8</v>
      </c>
      <c r="B101" s="72" t="s">
        <v>53</v>
      </c>
      <c r="C101" s="74">
        <v>55908</v>
      </c>
      <c r="D101" s="80">
        <v>200000</v>
      </c>
      <c r="E101" s="80">
        <v>200000</v>
      </c>
      <c r="F101" s="80">
        <v>0</v>
      </c>
    </row>
    <row r="102" spans="1:6" ht="30" x14ac:dyDescent="0.25">
      <c r="A102" s="69">
        <v>9</v>
      </c>
      <c r="B102" s="72" t="s">
        <v>54</v>
      </c>
      <c r="C102" s="74">
        <v>56055</v>
      </c>
      <c r="D102" s="80">
        <v>150000</v>
      </c>
      <c r="E102" s="89"/>
      <c r="F102" s="80">
        <v>100000</v>
      </c>
    </row>
    <row r="103" spans="1:6" ht="15" x14ac:dyDescent="0.25">
      <c r="A103" s="69">
        <v>10</v>
      </c>
      <c r="B103" s="72" t="s">
        <v>55</v>
      </c>
      <c r="C103" s="74">
        <v>55910</v>
      </c>
      <c r="D103" s="80">
        <v>50000</v>
      </c>
      <c r="E103" s="80">
        <v>150000</v>
      </c>
      <c r="F103" s="80">
        <v>100000</v>
      </c>
    </row>
    <row r="104" spans="1:6" ht="30" x14ac:dyDescent="0.25">
      <c r="A104" s="69">
        <v>11</v>
      </c>
      <c r="B104" s="72" t="s">
        <v>56</v>
      </c>
      <c r="C104" s="74">
        <v>55940</v>
      </c>
      <c r="D104" s="80">
        <v>50000</v>
      </c>
      <c r="E104" s="80">
        <v>150000</v>
      </c>
      <c r="F104" s="80">
        <v>0</v>
      </c>
    </row>
    <row r="105" spans="1:6" ht="30" x14ac:dyDescent="0.25">
      <c r="A105" s="69">
        <v>12</v>
      </c>
      <c r="B105" s="72" t="s">
        <v>156</v>
      </c>
      <c r="C105" s="74"/>
      <c r="D105" s="80">
        <v>0</v>
      </c>
      <c r="E105" s="80">
        <v>200000</v>
      </c>
      <c r="F105" s="80">
        <v>500000</v>
      </c>
    </row>
    <row r="106" spans="1:6" ht="15" x14ac:dyDescent="0.25">
      <c r="A106" s="28"/>
      <c r="B106" s="109" t="s">
        <v>14</v>
      </c>
      <c r="C106" s="20"/>
      <c r="D106" s="21">
        <f>SUM(D94:D105)</f>
        <v>1400000</v>
      </c>
      <c r="E106" s="21">
        <f>SUM(E94:E105)</f>
        <v>1450000</v>
      </c>
      <c r="F106" s="29">
        <f>SUM(F94:F105)</f>
        <v>1500000</v>
      </c>
    </row>
    <row r="107" spans="1:6" ht="15" x14ac:dyDescent="0.25">
      <c r="A107" s="24"/>
      <c r="B107" s="109" t="s">
        <v>8</v>
      </c>
      <c r="C107" s="25"/>
      <c r="D107" s="26"/>
      <c r="E107" s="26"/>
      <c r="F107" s="27"/>
    </row>
    <row r="108" spans="1:6" ht="18.600000000000001" customHeight="1" x14ac:dyDescent="0.25">
      <c r="A108" s="69">
        <v>1</v>
      </c>
      <c r="B108" s="72" t="s">
        <v>163</v>
      </c>
      <c r="C108" s="90"/>
      <c r="D108" s="91">
        <v>183000</v>
      </c>
      <c r="E108" s="80">
        <v>250000</v>
      </c>
      <c r="F108" s="80">
        <v>300000</v>
      </c>
    </row>
    <row r="109" spans="1:6" ht="45" x14ac:dyDescent="0.25">
      <c r="A109" s="69">
        <v>2</v>
      </c>
      <c r="B109" s="72" t="s">
        <v>24</v>
      </c>
      <c r="C109" s="90">
        <v>53608</v>
      </c>
      <c r="D109" s="91">
        <f>57000</f>
        <v>57000</v>
      </c>
      <c r="E109" s="85">
        <v>0</v>
      </c>
      <c r="F109" s="85">
        <v>0</v>
      </c>
    </row>
    <row r="110" spans="1:6" ht="15" x14ac:dyDescent="0.25">
      <c r="A110" s="69">
        <v>3</v>
      </c>
      <c r="B110" s="72" t="s">
        <v>154</v>
      </c>
      <c r="C110" s="90"/>
      <c r="D110" s="91">
        <v>0</v>
      </c>
      <c r="E110" s="80">
        <v>100000</v>
      </c>
      <c r="F110" s="80">
        <v>150000</v>
      </c>
    </row>
    <row r="111" spans="1:6" ht="30" x14ac:dyDescent="0.25">
      <c r="A111" s="69">
        <v>4</v>
      </c>
      <c r="B111" s="72" t="s">
        <v>38</v>
      </c>
      <c r="C111" s="90"/>
      <c r="D111" s="91">
        <v>80000</v>
      </c>
      <c r="E111" s="80">
        <v>20000</v>
      </c>
      <c r="F111" s="89"/>
    </row>
    <row r="112" spans="1:6" ht="30" x14ac:dyDescent="0.25">
      <c r="A112" s="69">
        <v>5</v>
      </c>
      <c r="B112" s="72" t="s">
        <v>164</v>
      </c>
      <c r="C112" s="90">
        <v>53610</v>
      </c>
      <c r="D112" s="91">
        <v>190000</v>
      </c>
      <c r="E112" s="80">
        <v>230000</v>
      </c>
      <c r="F112" s="80">
        <v>200000</v>
      </c>
    </row>
    <row r="113" spans="1:6" ht="30" x14ac:dyDescent="0.25">
      <c r="A113" s="69">
        <v>6</v>
      </c>
      <c r="B113" s="72" t="s">
        <v>155</v>
      </c>
      <c r="C113" s="90"/>
      <c r="D113" s="91">
        <v>40000</v>
      </c>
      <c r="E113" s="85">
        <v>0</v>
      </c>
      <c r="F113" s="85">
        <v>0</v>
      </c>
    </row>
    <row r="114" spans="1:6" ht="15" x14ac:dyDescent="0.25">
      <c r="A114" s="30"/>
      <c r="B114" s="109" t="s">
        <v>9</v>
      </c>
      <c r="C114" s="18"/>
      <c r="D114" s="40">
        <f>SUM(D108:D113)</f>
        <v>550000</v>
      </c>
      <c r="E114" s="40">
        <f>SUM(E108:E113)</f>
        <v>600000</v>
      </c>
      <c r="F114" s="40">
        <f>SUM(F108:F113)</f>
        <v>650000</v>
      </c>
    </row>
    <row r="115" spans="1:6" ht="15" x14ac:dyDescent="0.25">
      <c r="A115" s="24"/>
      <c r="B115" s="109" t="s">
        <v>10</v>
      </c>
      <c r="C115" s="25"/>
      <c r="D115" s="26"/>
      <c r="E115" s="26"/>
      <c r="F115" s="27"/>
    </row>
    <row r="116" spans="1:6" ht="30" x14ac:dyDescent="0.25">
      <c r="A116" s="69">
        <v>1</v>
      </c>
      <c r="B116" s="72" t="s">
        <v>113</v>
      </c>
      <c r="C116" s="92" t="s">
        <v>114</v>
      </c>
      <c r="D116" s="70">
        <v>200000</v>
      </c>
      <c r="E116" s="70">
        <v>250000</v>
      </c>
      <c r="F116" s="70">
        <v>350000</v>
      </c>
    </row>
    <row r="117" spans="1:6" ht="30" x14ac:dyDescent="0.25">
      <c r="A117" s="69">
        <v>2</v>
      </c>
      <c r="B117" s="72" t="s">
        <v>115</v>
      </c>
      <c r="C117" s="92" t="s">
        <v>114</v>
      </c>
      <c r="D117" s="70">
        <v>199000</v>
      </c>
      <c r="E117" s="70">
        <v>0</v>
      </c>
      <c r="F117" s="70">
        <v>0</v>
      </c>
    </row>
    <row r="118" spans="1:6" ht="30" x14ac:dyDescent="0.25">
      <c r="A118" s="69">
        <v>3</v>
      </c>
      <c r="B118" s="72" t="s">
        <v>116</v>
      </c>
      <c r="C118" s="92" t="s">
        <v>114</v>
      </c>
      <c r="D118" s="70">
        <v>200000</v>
      </c>
      <c r="E118" s="70">
        <v>250000</v>
      </c>
      <c r="F118" s="70">
        <v>0</v>
      </c>
    </row>
    <row r="119" spans="1:6" ht="30" x14ac:dyDescent="0.25">
      <c r="A119" s="69">
        <v>4</v>
      </c>
      <c r="B119" s="72" t="s">
        <v>117</v>
      </c>
      <c r="C119" s="92" t="s">
        <v>114</v>
      </c>
      <c r="D119" s="70">
        <v>100000</v>
      </c>
      <c r="E119" s="70">
        <v>150000</v>
      </c>
      <c r="F119" s="70">
        <v>250000</v>
      </c>
    </row>
    <row r="120" spans="1:6" ht="30" x14ac:dyDescent="0.25">
      <c r="A120" s="69">
        <v>5</v>
      </c>
      <c r="B120" s="72" t="s">
        <v>118</v>
      </c>
      <c r="C120" s="92" t="s">
        <v>114</v>
      </c>
      <c r="D120" s="70">
        <v>100000</v>
      </c>
      <c r="E120" s="70">
        <v>250000</v>
      </c>
      <c r="F120" s="70">
        <v>300000</v>
      </c>
    </row>
    <row r="121" spans="1:6" ht="30" x14ac:dyDescent="0.25">
      <c r="A121" s="69">
        <v>6</v>
      </c>
      <c r="B121" s="72" t="s">
        <v>50</v>
      </c>
      <c r="C121" s="92" t="s">
        <v>114</v>
      </c>
      <c r="D121" s="70">
        <v>150000</v>
      </c>
      <c r="E121" s="70">
        <v>164465</v>
      </c>
      <c r="F121" s="70">
        <v>0</v>
      </c>
    </row>
    <row r="122" spans="1:6" ht="75" x14ac:dyDescent="0.25">
      <c r="A122" s="69">
        <v>7</v>
      </c>
      <c r="B122" s="72" t="s">
        <v>51</v>
      </c>
      <c r="C122" s="92" t="s">
        <v>114</v>
      </c>
      <c r="D122" s="70">
        <v>100000</v>
      </c>
      <c r="E122" s="93">
        <v>0</v>
      </c>
      <c r="F122" s="70">
        <v>0</v>
      </c>
    </row>
    <row r="123" spans="1:6" ht="30" x14ac:dyDescent="0.25">
      <c r="A123" s="69">
        <v>8</v>
      </c>
      <c r="B123" s="72" t="s">
        <v>119</v>
      </c>
      <c r="C123" s="94" t="s">
        <v>114</v>
      </c>
      <c r="D123" s="70">
        <v>50000</v>
      </c>
      <c r="E123" s="70">
        <v>0</v>
      </c>
      <c r="F123" s="70">
        <v>0</v>
      </c>
    </row>
    <row r="124" spans="1:6" ht="30" x14ac:dyDescent="0.25">
      <c r="A124" s="69">
        <v>9</v>
      </c>
      <c r="B124" s="72" t="s">
        <v>120</v>
      </c>
      <c r="C124" s="94" t="s">
        <v>114</v>
      </c>
      <c r="D124" s="70">
        <v>100000</v>
      </c>
      <c r="E124" s="70">
        <v>150000</v>
      </c>
      <c r="F124" s="70">
        <v>100000</v>
      </c>
    </row>
    <row r="125" spans="1:6" ht="30" x14ac:dyDescent="0.25">
      <c r="A125" s="69">
        <v>10</v>
      </c>
      <c r="B125" s="72" t="s">
        <v>121</v>
      </c>
      <c r="C125" s="94" t="s">
        <v>114</v>
      </c>
      <c r="D125" s="70">
        <v>100000</v>
      </c>
      <c r="E125" s="70">
        <v>200000</v>
      </c>
      <c r="F125" s="70">
        <v>200000</v>
      </c>
    </row>
    <row r="126" spans="1:6" ht="75" x14ac:dyDescent="0.25">
      <c r="A126" s="69">
        <v>11</v>
      </c>
      <c r="B126" s="72" t="s">
        <v>122</v>
      </c>
      <c r="C126" s="94" t="s">
        <v>114</v>
      </c>
      <c r="D126" s="70">
        <v>120000</v>
      </c>
      <c r="E126" s="70">
        <v>0</v>
      </c>
      <c r="F126" s="70">
        <v>0</v>
      </c>
    </row>
    <row r="127" spans="1:6" ht="15" x14ac:dyDescent="0.25">
      <c r="A127" s="69">
        <v>12</v>
      </c>
      <c r="B127" s="72" t="s">
        <v>123</v>
      </c>
      <c r="C127" s="94" t="s">
        <v>114</v>
      </c>
      <c r="D127" s="70">
        <v>100000</v>
      </c>
      <c r="E127" s="70">
        <v>100000</v>
      </c>
      <c r="F127" s="70">
        <v>0</v>
      </c>
    </row>
    <row r="128" spans="1:6" ht="30" x14ac:dyDescent="0.25">
      <c r="A128" s="69">
        <v>13</v>
      </c>
      <c r="B128" s="72" t="s">
        <v>124</v>
      </c>
      <c r="C128" s="94" t="s">
        <v>114</v>
      </c>
      <c r="D128" s="70">
        <v>50000</v>
      </c>
      <c r="E128" s="70">
        <v>0</v>
      </c>
      <c r="F128" s="70">
        <v>0</v>
      </c>
    </row>
    <row r="129" spans="1:8" ht="45" x14ac:dyDescent="0.25">
      <c r="A129" s="69">
        <v>14</v>
      </c>
      <c r="B129" s="72" t="s">
        <v>125</v>
      </c>
      <c r="C129" s="94" t="s">
        <v>114</v>
      </c>
      <c r="D129" s="70">
        <v>50000</v>
      </c>
      <c r="E129" s="70">
        <v>0</v>
      </c>
      <c r="F129" s="70">
        <v>0</v>
      </c>
    </row>
    <row r="130" spans="1:8" ht="30" x14ac:dyDescent="0.25">
      <c r="A130" s="69">
        <v>15</v>
      </c>
      <c r="B130" s="72" t="s">
        <v>126</v>
      </c>
      <c r="C130" s="94" t="s">
        <v>114</v>
      </c>
      <c r="D130" s="70">
        <v>50000</v>
      </c>
      <c r="E130" s="70">
        <v>150000</v>
      </c>
      <c r="F130" s="70">
        <v>200000</v>
      </c>
    </row>
    <row r="131" spans="1:8" ht="30" x14ac:dyDescent="0.25">
      <c r="A131" s="69">
        <v>16</v>
      </c>
      <c r="B131" s="72" t="s">
        <v>127</v>
      </c>
      <c r="C131" s="94" t="s">
        <v>114</v>
      </c>
      <c r="D131" s="70">
        <v>8750</v>
      </c>
      <c r="E131" s="70">
        <v>0</v>
      </c>
      <c r="F131" s="70">
        <v>0</v>
      </c>
    </row>
    <row r="132" spans="1:8" ht="36" customHeight="1" x14ac:dyDescent="0.25">
      <c r="A132" s="69">
        <v>17</v>
      </c>
      <c r="B132" s="72" t="s">
        <v>128</v>
      </c>
      <c r="C132" s="94" t="s">
        <v>23</v>
      </c>
      <c r="D132" s="70">
        <v>50000</v>
      </c>
      <c r="E132" s="70">
        <v>50000</v>
      </c>
      <c r="F132" s="70">
        <v>0</v>
      </c>
    </row>
    <row r="133" spans="1:8" ht="30" x14ac:dyDescent="0.25">
      <c r="A133" s="69">
        <v>18</v>
      </c>
      <c r="B133" s="72" t="s">
        <v>129</v>
      </c>
      <c r="C133" s="94" t="s">
        <v>23</v>
      </c>
      <c r="D133" s="70">
        <v>50000</v>
      </c>
      <c r="E133" s="70">
        <v>250000</v>
      </c>
      <c r="F133" s="70">
        <v>300000</v>
      </c>
    </row>
    <row r="134" spans="1:8" s="48" customFormat="1" ht="30" x14ac:dyDescent="0.25">
      <c r="A134" s="69">
        <v>19</v>
      </c>
      <c r="B134" s="72" t="s">
        <v>130</v>
      </c>
      <c r="C134" s="94" t="s">
        <v>23</v>
      </c>
      <c r="D134" s="70">
        <v>50000</v>
      </c>
      <c r="E134" s="70">
        <v>150000</v>
      </c>
      <c r="F134" s="70">
        <v>300000</v>
      </c>
    </row>
    <row r="135" spans="1:8" s="48" customFormat="1" ht="30" x14ac:dyDescent="0.25">
      <c r="A135" s="69">
        <v>20</v>
      </c>
      <c r="B135" s="72" t="s">
        <v>131</v>
      </c>
      <c r="C135" s="94" t="s">
        <v>23</v>
      </c>
      <c r="D135" s="70">
        <v>50000</v>
      </c>
      <c r="E135" s="70">
        <v>5000</v>
      </c>
      <c r="F135" s="70">
        <v>0</v>
      </c>
    </row>
    <row r="136" spans="1:8" s="48" customFormat="1" ht="30" x14ac:dyDescent="0.25">
      <c r="A136" s="95">
        <v>21</v>
      </c>
      <c r="B136" s="72" t="s">
        <v>132</v>
      </c>
      <c r="C136" s="94" t="s">
        <v>23</v>
      </c>
      <c r="D136" s="70">
        <v>50000</v>
      </c>
      <c r="E136" s="70">
        <v>0</v>
      </c>
      <c r="F136" s="70">
        <v>0</v>
      </c>
    </row>
    <row r="137" spans="1:8" s="48" customFormat="1" ht="30" x14ac:dyDescent="0.25">
      <c r="A137" s="69">
        <v>22</v>
      </c>
      <c r="B137" s="72" t="s">
        <v>133</v>
      </c>
      <c r="C137" s="94" t="s">
        <v>23</v>
      </c>
      <c r="D137" s="70">
        <v>30000</v>
      </c>
      <c r="E137" s="70">
        <v>0</v>
      </c>
      <c r="F137" s="70">
        <v>0</v>
      </c>
    </row>
    <row r="138" spans="1:8" s="48" customFormat="1" ht="30" x14ac:dyDescent="0.25">
      <c r="A138" s="69">
        <v>23</v>
      </c>
      <c r="B138" s="72" t="s">
        <v>134</v>
      </c>
      <c r="C138" s="96" t="s">
        <v>23</v>
      </c>
      <c r="D138" s="97">
        <f>60000+2250</f>
        <v>62250</v>
      </c>
      <c r="E138" s="97">
        <v>0</v>
      </c>
      <c r="F138" s="97">
        <v>0</v>
      </c>
    </row>
    <row r="139" spans="1:8" ht="30" x14ac:dyDescent="0.25">
      <c r="A139" s="95">
        <v>24</v>
      </c>
      <c r="B139" s="72" t="s">
        <v>135</v>
      </c>
      <c r="C139" s="98" t="s">
        <v>23</v>
      </c>
      <c r="D139" s="70">
        <v>70000</v>
      </c>
      <c r="E139" s="70">
        <v>0</v>
      </c>
      <c r="F139" s="70">
        <v>0</v>
      </c>
    </row>
    <row r="140" spans="1:8" ht="30" x14ac:dyDescent="0.25">
      <c r="A140" s="69">
        <v>25</v>
      </c>
      <c r="B140" s="72" t="s">
        <v>136</v>
      </c>
      <c r="C140" s="98" t="s">
        <v>23</v>
      </c>
      <c r="D140" s="70">
        <v>50000</v>
      </c>
      <c r="E140" s="70">
        <v>150000</v>
      </c>
      <c r="F140" s="70">
        <v>250000</v>
      </c>
    </row>
    <row r="141" spans="1:8" ht="90" x14ac:dyDescent="0.25">
      <c r="A141" s="69">
        <v>26</v>
      </c>
      <c r="B141" s="72" t="s">
        <v>137</v>
      </c>
      <c r="C141" s="98" t="s">
        <v>23</v>
      </c>
      <c r="D141" s="70">
        <v>100000</v>
      </c>
      <c r="E141" s="70">
        <v>0</v>
      </c>
      <c r="F141" s="70">
        <v>0</v>
      </c>
    </row>
    <row r="142" spans="1:8" ht="30" x14ac:dyDescent="0.25">
      <c r="A142" s="95">
        <v>27</v>
      </c>
      <c r="B142" s="72" t="s">
        <v>138</v>
      </c>
      <c r="C142" s="96" t="s">
        <v>23</v>
      </c>
      <c r="D142" s="97">
        <v>0</v>
      </c>
      <c r="E142" s="97">
        <v>100000</v>
      </c>
      <c r="F142" s="97">
        <v>200000</v>
      </c>
      <c r="G142" s="97"/>
      <c r="H142" s="97"/>
    </row>
    <row r="143" spans="1:8" s="48" customFormat="1" ht="15" x14ac:dyDescent="0.25">
      <c r="A143" s="28"/>
      <c r="B143" s="109" t="s">
        <v>13</v>
      </c>
      <c r="C143" s="14"/>
      <c r="D143" s="22">
        <f>SUM(D116:D142)</f>
        <v>2240000</v>
      </c>
      <c r="E143" s="22">
        <f>SUM(E116:E142)</f>
        <v>2369465</v>
      </c>
      <c r="F143" s="32">
        <f>SUM(F116:F142)</f>
        <v>2450000</v>
      </c>
    </row>
    <row r="144" spans="1:8" s="48" customFormat="1" ht="15" x14ac:dyDescent="0.25">
      <c r="A144" s="31"/>
      <c r="B144" s="109" t="s">
        <v>11</v>
      </c>
      <c r="C144" s="15"/>
      <c r="D144" s="19"/>
      <c r="E144" s="19"/>
      <c r="F144" s="23"/>
    </row>
    <row r="145" spans="1:6" s="48" customFormat="1" ht="30" x14ac:dyDescent="0.25">
      <c r="A145" s="69">
        <v>1</v>
      </c>
      <c r="B145" s="72" t="s">
        <v>142</v>
      </c>
      <c r="C145" s="99">
        <v>54673</v>
      </c>
      <c r="D145" s="85">
        <f>190000-4483</f>
        <v>185517</v>
      </c>
      <c r="E145" s="85">
        <v>500000</v>
      </c>
      <c r="F145" s="85">
        <v>500000</v>
      </c>
    </row>
    <row r="146" spans="1:6" ht="15" x14ac:dyDescent="0.25">
      <c r="A146" s="69">
        <v>2</v>
      </c>
      <c r="B146" s="72" t="s">
        <v>143</v>
      </c>
      <c r="C146" s="77">
        <v>49873</v>
      </c>
      <c r="D146" s="85">
        <v>206067</v>
      </c>
      <c r="E146" s="85">
        <v>0</v>
      </c>
      <c r="F146" s="85">
        <v>0</v>
      </c>
    </row>
    <row r="147" spans="1:6" ht="30" x14ac:dyDescent="0.25">
      <c r="A147" s="69">
        <v>3</v>
      </c>
      <c r="B147" s="72" t="s">
        <v>144</v>
      </c>
      <c r="C147" s="77">
        <v>53618</v>
      </c>
      <c r="D147" s="85">
        <v>200000</v>
      </c>
      <c r="E147" s="85">
        <v>0</v>
      </c>
      <c r="F147" s="85">
        <v>0</v>
      </c>
    </row>
    <row r="148" spans="1:6" ht="15" x14ac:dyDescent="0.25">
      <c r="A148" s="69">
        <v>4</v>
      </c>
      <c r="B148" s="72" t="s">
        <v>145</v>
      </c>
      <c r="C148" s="77">
        <v>40728</v>
      </c>
      <c r="D148" s="85">
        <v>50000</v>
      </c>
      <c r="E148" s="85">
        <v>250000</v>
      </c>
      <c r="F148" s="85">
        <v>200000</v>
      </c>
    </row>
    <row r="149" spans="1:6" ht="30" x14ac:dyDescent="0.25">
      <c r="A149" s="69">
        <v>5</v>
      </c>
      <c r="B149" s="72" t="s">
        <v>146</v>
      </c>
      <c r="C149" s="77">
        <v>54672</v>
      </c>
      <c r="D149" s="84">
        <v>98416</v>
      </c>
      <c r="E149" s="85">
        <v>0</v>
      </c>
      <c r="F149" s="85">
        <v>0</v>
      </c>
    </row>
    <row r="150" spans="1:6" ht="30" x14ac:dyDescent="0.25">
      <c r="A150" s="69">
        <v>6</v>
      </c>
      <c r="B150" s="72" t="s">
        <v>147</v>
      </c>
      <c r="C150" s="77">
        <v>55963</v>
      </c>
      <c r="D150" s="100">
        <v>150000</v>
      </c>
      <c r="E150" s="85">
        <v>0</v>
      </c>
      <c r="F150" s="85">
        <v>0</v>
      </c>
    </row>
    <row r="151" spans="1:6" ht="15" x14ac:dyDescent="0.25">
      <c r="A151" s="69">
        <v>7</v>
      </c>
      <c r="B151" s="72" t="s">
        <v>148</v>
      </c>
      <c r="C151" s="77">
        <v>56043</v>
      </c>
      <c r="D151" s="100">
        <v>50000</v>
      </c>
      <c r="E151" s="85">
        <v>0</v>
      </c>
      <c r="F151" s="85">
        <v>0</v>
      </c>
    </row>
    <row r="152" spans="1:6" s="48" customFormat="1" ht="15" x14ac:dyDescent="0.25">
      <c r="A152" s="69">
        <v>8</v>
      </c>
      <c r="B152" s="72" t="s">
        <v>149</v>
      </c>
      <c r="C152" s="92"/>
      <c r="D152" s="84">
        <v>0</v>
      </c>
      <c r="E152" s="84">
        <v>150000</v>
      </c>
      <c r="F152" s="84">
        <v>100000</v>
      </c>
    </row>
    <row r="153" spans="1:6" s="48" customFormat="1" ht="60" x14ac:dyDescent="0.25">
      <c r="A153" s="69">
        <v>9</v>
      </c>
      <c r="B153" s="72" t="s">
        <v>150</v>
      </c>
      <c r="C153" s="92"/>
      <c r="D153" s="84">
        <v>0</v>
      </c>
      <c r="E153" s="84">
        <v>200000</v>
      </c>
      <c r="F153" s="84">
        <v>200000</v>
      </c>
    </row>
    <row r="154" spans="1:6" s="48" customFormat="1" ht="30" x14ac:dyDescent="0.25">
      <c r="A154" s="69">
        <v>10</v>
      </c>
      <c r="B154" s="72" t="s">
        <v>151</v>
      </c>
      <c r="C154" s="92"/>
      <c r="D154" s="84">
        <v>70000</v>
      </c>
      <c r="E154" s="85">
        <v>0</v>
      </c>
      <c r="F154" s="85">
        <v>0</v>
      </c>
    </row>
    <row r="155" spans="1:6" ht="30" x14ac:dyDescent="0.25">
      <c r="A155" s="69">
        <v>11</v>
      </c>
      <c r="B155" s="72" t="s">
        <v>152</v>
      </c>
      <c r="C155" s="101"/>
      <c r="D155" s="84">
        <v>0</v>
      </c>
      <c r="E155" s="84">
        <v>0</v>
      </c>
      <c r="F155" s="87">
        <v>200000</v>
      </c>
    </row>
    <row r="156" spans="1:6" ht="30" x14ac:dyDescent="0.25">
      <c r="A156" s="69">
        <v>12</v>
      </c>
      <c r="B156" s="72" t="s">
        <v>153</v>
      </c>
      <c r="C156" s="101"/>
      <c r="D156" s="84">
        <v>30000</v>
      </c>
      <c r="E156" s="84">
        <v>0</v>
      </c>
      <c r="F156" s="85">
        <v>0</v>
      </c>
    </row>
    <row r="157" spans="1:6" s="48" customFormat="1" x14ac:dyDescent="0.2">
      <c r="A157" s="28"/>
      <c r="B157" s="50" t="s">
        <v>12</v>
      </c>
      <c r="C157" s="50"/>
      <c r="D157" s="53">
        <f>SUM(D145:D156)</f>
        <v>1040000</v>
      </c>
      <c r="E157" s="53">
        <f>SUM(E145:E156)</f>
        <v>1100000</v>
      </c>
      <c r="F157" s="53">
        <f>SUM(F145:F156)</f>
        <v>1200000</v>
      </c>
    </row>
    <row r="158" spans="1:6" s="48" customFormat="1" x14ac:dyDescent="0.2">
      <c r="A158" s="31"/>
      <c r="B158" s="15" t="s">
        <v>32</v>
      </c>
      <c r="C158" s="15"/>
      <c r="D158" s="54"/>
      <c r="E158" s="54"/>
      <c r="F158" s="54"/>
    </row>
    <row r="159" spans="1:6" s="48" customFormat="1" x14ac:dyDescent="0.2">
      <c r="A159" s="31"/>
      <c r="B159" s="15" t="s">
        <v>58</v>
      </c>
      <c r="C159" s="15"/>
      <c r="D159" s="54"/>
      <c r="E159" s="54"/>
      <c r="F159" s="54"/>
    </row>
    <row r="160" spans="1:6" s="48" customFormat="1" ht="21.75" customHeight="1" x14ac:dyDescent="0.2">
      <c r="A160" s="69">
        <v>1</v>
      </c>
      <c r="B160" s="76" t="s">
        <v>58</v>
      </c>
      <c r="C160" s="102"/>
      <c r="D160" s="70">
        <v>210000</v>
      </c>
      <c r="E160" s="70">
        <v>260000</v>
      </c>
      <c r="F160" s="70">
        <v>260000</v>
      </c>
    </row>
    <row r="161" spans="1:6" s="48" customFormat="1" x14ac:dyDescent="0.2">
      <c r="A161" s="44"/>
      <c r="B161" s="45" t="s">
        <v>33</v>
      </c>
      <c r="C161" s="49"/>
      <c r="D161" s="55">
        <f>D159+D160</f>
        <v>210000</v>
      </c>
      <c r="E161" s="55">
        <f t="shared" ref="E161:F161" si="0">E159+E160</f>
        <v>260000</v>
      </c>
      <c r="F161" s="55">
        <f t="shared" si="0"/>
        <v>260000</v>
      </c>
    </row>
    <row r="162" spans="1:6" s="48" customFormat="1" x14ac:dyDescent="0.2">
      <c r="A162" s="13"/>
      <c r="B162" s="16"/>
      <c r="C162" s="16"/>
      <c r="D162" s="56"/>
      <c r="E162" s="56"/>
      <c r="F162" s="56"/>
    </row>
    <row r="163" spans="1:6" s="48" customFormat="1" x14ac:dyDescent="0.2">
      <c r="A163" s="13"/>
      <c r="B163" s="16"/>
      <c r="C163" s="16"/>
      <c r="D163" s="17"/>
      <c r="E163" s="17"/>
      <c r="F163" s="17"/>
    </row>
    <row r="164" spans="1:6" s="48" customFormat="1" x14ac:dyDescent="0.2">
      <c r="A164" s="13"/>
      <c r="B164" s="16"/>
      <c r="C164" s="16"/>
      <c r="D164" s="17"/>
      <c r="E164" s="17"/>
      <c r="F164" s="17"/>
    </row>
    <row r="165" spans="1:6" s="48" customFormat="1" x14ac:dyDescent="0.2">
      <c r="A165" s="13"/>
      <c r="B165" s="16"/>
      <c r="C165" s="16"/>
      <c r="D165" s="17"/>
      <c r="E165" s="17"/>
      <c r="F165" s="17"/>
    </row>
    <row r="166" spans="1:6" s="48" customFormat="1" ht="21.75" customHeight="1" x14ac:dyDescent="0.2">
      <c r="A166" s="13"/>
      <c r="B166" s="16"/>
      <c r="C166" s="16"/>
      <c r="D166" s="17"/>
      <c r="E166" s="17"/>
      <c r="F166" s="17"/>
    </row>
    <row r="167" spans="1:6" s="48" customFormat="1" ht="18" customHeight="1" x14ac:dyDescent="0.2">
      <c r="A167" s="13"/>
      <c r="B167" s="16"/>
      <c r="C167" s="16"/>
      <c r="D167" s="17"/>
      <c r="E167" s="17"/>
      <c r="F167" s="17"/>
    </row>
    <row r="168" spans="1:6" s="48" customFormat="1" x14ac:dyDescent="0.2">
      <c r="A168" s="13"/>
      <c r="B168" s="16"/>
      <c r="C168" s="16"/>
      <c r="D168" s="17"/>
      <c r="E168" s="17"/>
      <c r="F168" s="17"/>
    </row>
    <row r="169" spans="1:6" s="48" customFormat="1" ht="18.75" customHeight="1" x14ac:dyDescent="0.2">
      <c r="A169" s="13"/>
      <c r="B169" s="16"/>
      <c r="C169" s="16"/>
      <c r="D169" s="17"/>
      <c r="E169" s="17"/>
      <c r="F169" s="17"/>
    </row>
    <row r="170" spans="1:6" ht="20.25" customHeight="1" x14ac:dyDescent="0.2">
      <c r="A170" s="13"/>
      <c r="B170" s="16"/>
      <c r="C170" s="16"/>
      <c r="D170" s="17"/>
      <c r="E170" s="17"/>
      <c r="F170" s="17"/>
    </row>
    <row r="171" spans="1:6" ht="21" customHeight="1" x14ac:dyDescent="0.2">
      <c r="A171" s="13"/>
      <c r="B171" s="16"/>
      <c r="C171" s="16"/>
      <c r="D171" s="17"/>
      <c r="E171" s="17"/>
      <c r="F171" s="17"/>
    </row>
    <row r="172" spans="1:6" s="48" customFormat="1" x14ac:dyDescent="0.2">
      <c r="A172" s="13"/>
      <c r="B172" s="16"/>
      <c r="C172" s="16"/>
      <c r="D172" s="17"/>
      <c r="E172" s="17"/>
      <c r="F172" s="17"/>
    </row>
    <row r="173" spans="1:6" s="48" customFormat="1" x14ac:dyDescent="0.2">
      <c r="A173" s="13"/>
      <c r="B173" s="16"/>
      <c r="C173" s="16"/>
      <c r="D173" s="17"/>
      <c r="E173" s="17"/>
      <c r="F173" s="17"/>
    </row>
    <row r="174" spans="1:6" s="48" customFormat="1" x14ac:dyDescent="0.2">
      <c r="A174" s="13"/>
      <c r="B174" s="16"/>
      <c r="C174" s="16"/>
      <c r="D174" s="17"/>
      <c r="E174" s="17"/>
      <c r="F174" s="17"/>
    </row>
    <row r="175" spans="1:6" s="48" customFormat="1" x14ac:dyDescent="0.2">
      <c r="A175" s="13"/>
      <c r="B175" s="16"/>
      <c r="C175" s="16"/>
      <c r="D175" s="17"/>
      <c r="E175" s="17"/>
      <c r="F175" s="17"/>
    </row>
    <row r="176" spans="1:6" s="48" customFormat="1" x14ac:dyDescent="0.2">
      <c r="A176" s="13"/>
      <c r="B176" s="16"/>
      <c r="C176" s="16"/>
      <c r="D176" s="17"/>
      <c r="E176" s="17"/>
      <c r="F176" s="17"/>
    </row>
    <row r="177" spans="1:6" s="48" customFormat="1" x14ac:dyDescent="0.2">
      <c r="A177" s="13"/>
      <c r="B177" s="16"/>
      <c r="C177" s="16"/>
      <c r="D177" s="17"/>
      <c r="E177" s="17"/>
      <c r="F177" s="17"/>
    </row>
    <row r="178" spans="1:6" s="48" customFormat="1" x14ac:dyDescent="0.2">
      <c r="A178" s="13"/>
      <c r="B178" s="16"/>
      <c r="C178" s="16"/>
      <c r="D178" s="17"/>
      <c r="E178" s="17"/>
      <c r="F178" s="17"/>
    </row>
    <row r="179" spans="1:6" s="48" customFormat="1" x14ac:dyDescent="0.2">
      <c r="A179" s="13"/>
      <c r="B179" s="16"/>
      <c r="C179" s="16"/>
      <c r="D179" s="17"/>
      <c r="E179" s="17"/>
      <c r="F179" s="17"/>
    </row>
    <row r="180" spans="1:6" s="48" customFormat="1" x14ac:dyDescent="0.2">
      <c r="A180" s="13"/>
      <c r="B180" s="16"/>
      <c r="C180" s="16"/>
      <c r="D180" s="17"/>
      <c r="E180" s="17"/>
      <c r="F180" s="17"/>
    </row>
    <row r="181" spans="1:6" s="48" customFormat="1" x14ac:dyDescent="0.2">
      <c r="A181" s="13"/>
      <c r="B181" s="16"/>
      <c r="C181" s="16"/>
      <c r="D181" s="17"/>
      <c r="E181" s="17"/>
      <c r="F181" s="17"/>
    </row>
    <row r="182" spans="1:6" ht="22.5" customHeight="1" x14ac:dyDescent="0.2">
      <c r="A182" s="13"/>
      <c r="B182" s="16"/>
      <c r="C182" s="16"/>
      <c r="D182" s="17"/>
      <c r="E182" s="17"/>
      <c r="F182" s="17"/>
    </row>
    <row r="183" spans="1:6" ht="24.75" customHeight="1" x14ac:dyDescent="0.2">
      <c r="A183" s="13"/>
      <c r="B183" s="16"/>
      <c r="C183" s="16"/>
      <c r="D183" s="17"/>
      <c r="E183" s="17"/>
      <c r="F183" s="17"/>
    </row>
    <row r="184" spans="1:6" s="48" customFormat="1" x14ac:dyDescent="0.2">
      <c r="A184" s="13"/>
      <c r="B184" s="16"/>
      <c r="C184" s="16"/>
      <c r="D184" s="17"/>
      <c r="E184" s="17"/>
      <c r="F184" s="17"/>
    </row>
    <row r="185" spans="1:6" s="48" customFormat="1" ht="17.25" customHeight="1" x14ac:dyDescent="0.2">
      <c r="A185" s="13"/>
      <c r="B185" s="16"/>
      <c r="C185" s="16"/>
      <c r="D185" s="17"/>
      <c r="E185" s="17"/>
      <c r="F185" s="17"/>
    </row>
    <row r="186" spans="1:6" x14ac:dyDescent="0.2">
      <c r="A186" s="13"/>
      <c r="B186" s="16"/>
      <c r="C186" s="16"/>
      <c r="D186" s="17"/>
      <c r="E186" s="17"/>
      <c r="F186" s="17"/>
    </row>
    <row r="187" spans="1:6" x14ac:dyDescent="0.2">
      <c r="A187" s="13"/>
      <c r="B187" s="16"/>
      <c r="C187" s="16"/>
      <c r="D187" s="17"/>
      <c r="E187" s="17"/>
      <c r="F187" s="17"/>
    </row>
    <row r="188" spans="1:6" s="48" customFormat="1" x14ac:dyDescent="0.2">
      <c r="A188" s="13"/>
      <c r="B188" s="16"/>
      <c r="C188" s="16"/>
      <c r="D188" s="17"/>
      <c r="E188" s="17"/>
      <c r="F188" s="17"/>
    </row>
    <row r="189" spans="1:6" s="48" customFormat="1" x14ac:dyDescent="0.2">
      <c r="A189" s="1"/>
      <c r="B189" s="2"/>
      <c r="C189" s="2"/>
      <c r="D189" s="4"/>
      <c r="E189" s="4"/>
      <c r="F189" s="4"/>
    </row>
    <row r="190" spans="1:6" s="48" customFormat="1" x14ac:dyDescent="0.2">
      <c r="A190" s="1"/>
      <c r="B190" s="2"/>
      <c r="C190" s="2"/>
      <c r="D190" s="4"/>
      <c r="E190" s="4"/>
      <c r="F190" s="4"/>
    </row>
    <row r="191" spans="1:6" s="48" customFormat="1" x14ac:dyDescent="0.2">
      <c r="A191" s="1"/>
      <c r="B191" s="2"/>
      <c r="C191" s="2"/>
      <c r="D191" s="4"/>
      <c r="E191" s="4"/>
      <c r="F191" s="4"/>
    </row>
    <row r="192" spans="1:6" s="48" customFormat="1" x14ac:dyDescent="0.2">
      <c r="A192" s="1"/>
      <c r="B192" s="2"/>
      <c r="C192" s="2"/>
      <c r="D192" s="4"/>
      <c r="E192" s="4"/>
      <c r="F192" s="4"/>
    </row>
    <row r="193" spans="1:6" s="48" customFormat="1" x14ac:dyDescent="0.2">
      <c r="A193" s="1"/>
      <c r="B193" s="2"/>
      <c r="C193" s="2"/>
      <c r="D193" s="4"/>
      <c r="E193" s="4"/>
      <c r="F193" s="4"/>
    </row>
    <row r="194" spans="1:6" s="48" customFormat="1" x14ac:dyDescent="0.2">
      <c r="A194" s="1"/>
      <c r="B194" s="2"/>
      <c r="C194" s="2"/>
      <c r="D194" s="4"/>
      <c r="E194" s="4"/>
      <c r="F194" s="4"/>
    </row>
    <row r="195" spans="1:6" s="48" customFormat="1" x14ac:dyDescent="0.2">
      <c r="A195" s="1"/>
      <c r="B195" s="2"/>
      <c r="C195" s="2"/>
      <c r="D195" s="4"/>
      <c r="E195" s="4"/>
      <c r="F195" s="4"/>
    </row>
    <row r="196" spans="1:6" s="48" customFormat="1" x14ac:dyDescent="0.2">
      <c r="A196" s="1"/>
      <c r="B196" s="2"/>
      <c r="C196" s="2"/>
      <c r="D196" s="4"/>
      <c r="E196" s="4"/>
      <c r="F196" s="4"/>
    </row>
    <row r="197" spans="1:6" s="48" customFormat="1" x14ac:dyDescent="0.2">
      <c r="A197" s="1"/>
      <c r="B197" s="2"/>
      <c r="C197" s="2"/>
      <c r="D197" s="4"/>
      <c r="E197" s="4"/>
      <c r="F197" s="4"/>
    </row>
    <row r="198" spans="1:6" s="48" customFormat="1" x14ac:dyDescent="0.2">
      <c r="A198" s="1"/>
      <c r="B198" s="2"/>
      <c r="C198" s="2"/>
      <c r="D198" s="4"/>
      <c r="E198" s="4"/>
      <c r="F198" s="4"/>
    </row>
    <row r="199" spans="1:6" s="48" customFormat="1" x14ac:dyDescent="0.2">
      <c r="A199" s="1"/>
      <c r="B199" s="2"/>
      <c r="C199" s="2"/>
      <c r="D199" s="4"/>
      <c r="E199" s="4"/>
      <c r="F199" s="4"/>
    </row>
    <row r="200" spans="1:6" s="48" customFormat="1" x14ac:dyDescent="0.2">
      <c r="A200" s="1"/>
      <c r="B200" s="2"/>
      <c r="C200" s="2"/>
      <c r="D200" s="4"/>
      <c r="E200" s="4"/>
      <c r="F200" s="4"/>
    </row>
    <row r="201" spans="1:6" s="48" customFormat="1" x14ac:dyDescent="0.2">
      <c r="A201" s="1"/>
      <c r="B201" s="2"/>
      <c r="C201" s="2"/>
      <c r="D201" s="4"/>
      <c r="E201" s="4"/>
      <c r="F201" s="4"/>
    </row>
    <row r="202" spans="1:6" s="48" customFormat="1" x14ac:dyDescent="0.2">
      <c r="A202" s="1"/>
      <c r="B202" s="2"/>
      <c r="C202" s="2"/>
      <c r="D202" s="4"/>
      <c r="E202" s="4"/>
      <c r="F202" s="4"/>
    </row>
    <row r="203" spans="1:6" s="48" customFormat="1" x14ac:dyDescent="0.2">
      <c r="A203" s="1"/>
      <c r="B203" s="2"/>
      <c r="C203" s="2"/>
      <c r="D203" s="4"/>
      <c r="E203" s="4"/>
      <c r="F203" s="4"/>
    </row>
    <row r="204" spans="1:6" s="48" customFormat="1" x14ac:dyDescent="0.2">
      <c r="A204" s="1"/>
      <c r="B204" s="2"/>
      <c r="C204" s="2"/>
      <c r="D204" s="4"/>
      <c r="E204" s="4"/>
      <c r="F204" s="4"/>
    </row>
    <row r="205" spans="1:6" s="48" customFormat="1" x14ac:dyDescent="0.2">
      <c r="A205" s="1"/>
      <c r="B205" s="2"/>
      <c r="C205" s="2"/>
      <c r="D205" s="4"/>
      <c r="E205" s="4"/>
      <c r="F205" s="4"/>
    </row>
    <row r="206" spans="1:6" s="48" customFormat="1" x14ac:dyDescent="0.2">
      <c r="A206" s="1"/>
      <c r="B206" s="2"/>
      <c r="C206" s="2"/>
      <c r="D206" s="4"/>
      <c r="E206" s="4"/>
      <c r="F206" s="4"/>
    </row>
    <row r="207" spans="1:6" s="48" customFormat="1" x14ac:dyDescent="0.2">
      <c r="A207" s="1"/>
      <c r="B207" s="2"/>
      <c r="C207" s="2"/>
      <c r="D207" s="4"/>
      <c r="E207" s="4"/>
      <c r="F207" s="4"/>
    </row>
    <row r="208" spans="1:6" s="48" customFormat="1" x14ac:dyDescent="0.2">
      <c r="A208" s="1"/>
      <c r="B208" s="2"/>
      <c r="C208" s="2"/>
      <c r="D208" s="4"/>
      <c r="E208" s="4"/>
      <c r="F208" s="4"/>
    </row>
    <row r="209" spans="1:6" s="48" customFormat="1" x14ac:dyDescent="0.2">
      <c r="A209" s="1"/>
      <c r="B209" s="2"/>
      <c r="C209" s="2"/>
      <c r="D209" s="4"/>
      <c r="E209" s="4"/>
      <c r="F209" s="4"/>
    </row>
    <row r="210" spans="1:6" s="48" customFormat="1" x14ac:dyDescent="0.2">
      <c r="A210" s="1"/>
      <c r="B210" s="2"/>
      <c r="C210" s="2"/>
      <c r="D210" s="4"/>
      <c r="E210" s="4"/>
      <c r="F210" s="4"/>
    </row>
    <row r="211" spans="1:6" s="48" customFormat="1" x14ac:dyDescent="0.2">
      <c r="A211" s="1"/>
      <c r="B211" s="2"/>
      <c r="C211" s="2"/>
      <c r="D211" s="4"/>
      <c r="E211" s="4"/>
      <c r="F211" s="4"/>
    </row>
    <row r="212" spans="1:6" s="48" customFormat="1" x14ac:dyDescent="0.2">
      <c r="A212" s="1"/>
      <c r="B212" s="2"/>
      <c r="C212" s="2"/>
      <c r="D212" s="4"/>
      <c r="E212" s="4"/>
      <c r="F212" s="4"/>
    </row>
    <row r="213" spans="1:6" s="48" customFormat="1" x14ac:dyDescent="0.2">
      <c r="A213" s="1"/>
      <c r="B213" s="2"/>
      <c r="C213" s="2"/>
      <c r="D213" s="4"/>
      <c r="E213" s="4"/>
      <c r="F213" s="4"/>
    </row>
    <row r="214" spans="1:6" s="48" customFormat="1" x14ac:dyDescent="0.2">
      <c r="A214" s="1"/>
      <c r="B214" s="2"/>
      <c r="C214" s="2"/>
      <c r="D214" s="4"/>
      <c r="E214" s="4"/>
      <c r="F214" s="4"/>
    </row>
    <row r="215" spans="1:6" s="48" customFormat="1" x14ac:dyDescent="0.2">
      <c r="A215" s="1"/>
      <c r="B215" s="2"/>
      <c r="C215" s="2"/>
      <c r="D215" s="4"/>
      <c r="E215" s="4"/>
      <c r="F215" s="4"/>
    </row>
    <row r="216" spans="1:6" s="48" customFormat="1" x14ac:dyDescent="0.2">
      <c r="A216" s="1"/>
      <c r="B216" s="2"/>
      <c r="C216" s="2"/>
      <c r="D216" s="4"/>
      <c r="E216" s="4"/>
      <c r="F216" s="4"/>
    </row>
    <row r="217" spans="1:6" s="48" customFormat="1" x14ac:dyDescent="0.2">
      <c r="A217" s="1"/>
      <c r="B217" s="2"/>
      <c r="C217" s="2"/>
      <c r="D217" s="4"/>
      <c r="E217" s="4"/>
      <c r="F217" s="4"/>
    </row>
    <row r="218" spans="1:6" s="48" customFormat="1" x14ac:dyDescent="0.2">
      <c r="A218" s="1"/>
      <c r="B218" s="2"/>
      <c r="C218" s="2"/>
      <c r="D218" s="4"/>
      <c r="E218" s="4"/>
      <c r="F218" s="4"/>
    </row>
    <row r="219" spans="1:6" s="48" customFormat="1" x14ac:dyDescent="0.2">
      <c r="A219" s="1"/>
      <c r="B219" s="2"/>
      <c r="C219" s="2"/>
      <c r="D219" s="4"/>
      <c r="E219" s="4"/>
      <c r="F219" s="4"/>
    </row>
    <row r="220" spans="1:6" s="48" customFormat="1" x14ac:dyDescent="0.2">
      <c r="A220" s="1"/>
      <c r="B220" s="2"/>
      <c r="C220" s="2"/>
      <c r="D220" s="4"/>
      <c r="E220" s="4"/>
      <c r="F220" s="4"/>
    </row>
    <row r="221" spans="1:6" s="48" customFormat="1" x14ac:dyDescent="0.2">
      <c r="A221" s="1"/>
      <c r="B221" s="2"/>
      <c r="C221" s="2"/>
      <c r="D221" s="4"/>
      <c r="E221" s="4"/>
      <c r="F221" s="4"/>
    </row>
    <row r="222" spans="1:6" s="48" customFormat="1" x14ac:dyDescent="0.2">
      <c r="A222" s="1"/>
      <c r="B222" s="2"/>
      <c r="C222" s="2"/>
      <c r="D222" s="4"/>
      <c r="E222" s="4"/>
      <c r="F222" s="4"/>
    </row>
    <row r="223" spans="1:6" s="48" customFormat="1" x14ac:dyDescent="0.2">
      <c r="A223" s="1"/>
      <c r="B223" s="2"/>
      <c r="C223" s="2"/>
      <c r="D223" s="4"/>
      <c r="E223" s="4"/>
      <c r="F223" s="4"/>
    </row>
    <row r="224" spans="1:6" s="48" customFormat="1" x14ac:dyDescent="0.2">
      <c r="A224" s="1"/>
      <c r="B224" s="2"/>
      <c r="C224" s="2"/>
      <c r="D224" s="4"/>
      <c r="E224" s="4"/>
      <c r="F224" s="4"/>
    </row>
    <row r="225" spans="1:6" s="48" customFormat="1" x14ac:dyDescent="0.2">
      <c r="A225" s="1"/>
      <c r="B225" s="2"/>
      <c r="C225" s="2"/>
      <c r="D225" s="4"/>
      <c r="E225" s="4"/>
      <c r="F225" s="4"/>
    </row>
    <row r="226" spans="1:6" s="48" customFormat="1" x14ac:dyDescent="0.2">
      <c r="A226" s="1"/>
      <c r="B226" s="2"/>
      <c r="C226" s="2"/>
      <c r="D226" s="4"/>
      <c r="E226" s="4"/>
      <c r="F226" s="4"/>
    </row>
    <row r="227" spans="1:6" ht="23.25" customHeight="1" x14ac:dyDescent="0.2"/>
    <row r="228" spans="1:6" ht="22.5" customHeight="1" x14ac:dyDescent="0.2"/>
    <row r="229" spans="1:6" s="48" customFormat="1" x14ac:dyDescent="0.2">
      <c r="A229" s="1"/>
      <c r="B229" s="2"/>
      <c r="C229" s="2"/>
      <c r="D229" s="4"/>
      <c r="E229" s="4"/>
      <c r="F229" s="4"/>
    </row>
    <row r="230" spans="1:6" s="48" customFormat="1" x14ac:dyDescent="0.2">
      <c r="A230" s="1"/>
      <c r="B230" s="2"/>
      <c r="C230" s="2"/>
      <c r="D230" s="4"/>
      <c r="E230" s="4"/>
      <c r="F230" s="4"/>
    </row>
    <row r="231" spans="1:6" s="48" customFormat="1" x14ac:dyDescent="0.2">
      <c r="A231" s="1"/>
      <c r="B231" s="2"/>
      <c r="C231" s="2"/>
      <c r="D231" s="4"/>
      <c r="E231" s="4"/>
      <c r="F231" s="4"/>
    </row>
    <row r="232" spans="1:6" s="48" customFormat="1" ht="15.75" customHeight="1" x14ac:dyDescent="0.2">
      <c r="A232" s="1"/>
      <c r="B232" s="2"/>
      <c r="C232" s="2"/>
      <c r="D232" s="4"/>
      <c r="E232" s="4"/>
      <c r="F232" s="4"/>
    </row>
    <row r="233" spans="1:6" s="48" customFormat="1" ht="15.75" customHeight="1" x14ac:dyDescent="0.2">
      <c r="A233" s="1"/>
      <c r="B233" s="2"/>
      <c r="C233" s="2"/>
      <c r="D233" s="4"/>
      <c r="E233" s="4"/>
      <c r="F233" s="4"/>
    </row>
    <row r="234" spans="1:6" s="48" customFormat="1" x14ac:dyDescent="0.2">
      <c r="A234" s="1"/>
      <c r="B234" s="2"/>
      <c r="C234" s="2"/>
      <c r="D234" s="4"/>
      <c r="E234" s="4"/>
      <c r="F234" s="4"/>
    </row>
    <row r="235" spans="1:6" s="48" customFormat="1" x14ac:dyDescent="0.2">
      <c r="A235" s="1"/>
      <c r="B235" s="2"/>
      <c r="C235" s="2"/>
      <c r="D235" s="4"/>
      <c r="E235" s="4"/>
      <c r="F235" s="4"/>
    </row>
    <row r="236" spans="1:6" s="48" customFormat="1" x14ac:dyDescent="0.2">
      <c r="A236" s="1"/>
      <c r="B236" s="2"/>
      <c r="C236" s="2"/>
      <c r="D236" s="4"/>
      <c r="E236" s="4"/>
      <c r="F236" s="4"/>
    </row>
    <row r="237" spans="1:6" s="48" customFormat="1" x14ac:dyDescent="0.2">
      <c r="A237" s="1"/>
      <c r="B237" s="2"/>
      <c r="C237" s="2"/>
      <c r="D237" s="4"/>
      <c r="E237" s="4"/>
      <c r="F237" s="4"/>
    </row>
    <row r="238" spans="1:6" ht="30" customHeight="1" x14ac:dyDescent="0.2"/>
    <row r="240" spans="1:6" s="48" customFormat="1" x14ac:dyDescent="0.2">
      <c r="A240" s="1"/>
      <c r="B240" s="2"/>
      <c r="C240" s="2"/>
      <c r="D240" s="4"/>
      <c r="E240" s="4"/>
      <c r="F240" s="4"/>
    </row>
  </sheetData>
  <mergeCells count="1">
    <mergeCell ref="B3:F3"/>
  </mergeCells>
  <dataValidations count="3">
    <dataValidation allowBlank="1" showInputMessage="1" showErrorMessage="1" prompt="Mundohuni te jeni sa me adekuat ne emertimin e projektit kapital, gjithmone duke u bazuar edhe ne klasifikimin e kodeve ekonomike te SIMFK ne menyre qe te mos lihet vend per interpretim te gabuar nga analistet " sqref="B4"/>
    <dataValidation type="list" allowBlank="1" showInputMessage="1" showErrorMessage="1" sqref="C72 C108:C113 C68:C70 C78 C85:C87">
      <formula1>"30,3110,3120,3150,3160,3170,3180,3190,3200,3210,3310,3320,3400"</formula1>
    </dataValidation>
    <dataValidation allowBlank="1" showErrorMessage="1" prompt="Me poshte do te iu jepet mundesia te zgjidhni nese ky projekt kapital eshte i ri apo eshte vazhdimesi_x000a_" sqref="F39 E14 E16:E17 E32:F32 E20 E22:F22 E24:F28 F17 E34:F34 E36:F36 E38:E39 E4:F10 D4:D41"/>
  </dataValidation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P. Kapitale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Zenel Ahmetaj</dc:creator>
  <cp:lastModifiedBy>Lulzim N. Sylejmani</cp:lastModifiedBy>
  <cp:lastPrinted>2025-06-15T13:44:31Z</cp:lastPrinted>
  <dcterms:created xsi:type="dcterms:W3CDTF">2021-06-15T06:47:17Z</dcterms:created>
  <dcterms:modified xsi:type="dcterms:W3CDTF">2025-06-15T13:45:50Z</dcterms:modified>
</cp:coreProperties>
</file>